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4280" yWindow="-15" windowWidth="14325" windowHeight="11580" tabRatio="812" activeTab="11"/>
  </bookViews>
  <sheets>
    <sheet name="пол+прог" sheetId="2" r:id="rId1"/>
    <sheet name="Прог_1" sheetId="1" r:id="rId2"/>
    <sheet name="Прог_2" sheetId="3" r:id="rId3"/>
    <sheet name="Прог_3" sheetId="4" r:id="rId4"/>
    <sheet name="Прог_4" sheetId="5" r:id="rId5"/>
    <sheet name="Прог_5" sheetId="6" r:id="rId6"/>
    <sheet name="Прог_6" sheetId="7" r:id="rId7"/>
    <sheet name="Прог_7" sheetId="8" r:id="rId8"/>
    <sheet name="Прог_8" sheetId="9" r:id="rId9"/>
    <sheet name="Прог_9" sheetId="10" r:id="rId10"/>
    <sheet name="Прог_10" sheetId="12" r:id="rId11"/>
    <sheet name="ОБЩО" sheetId="11" r:id="rId12"/>
  </sheets>
  <calcPr calcId="125725"/>
</workbook>
</file>

<file path=xl/calcChain.xml><?xml version="1.0" encoding="utf-8"?>
<calcChain xmlns="http://schemas.openxmlformats.org/spreadsheetml/2006/main">
  <c r="C25" i="2"/>
  <c r="C25" i="11" l="1"/>
  <c r="D25"/>
  <c r="E25"/>
  <c r="F25"/>
  <c r="G25"/>
  <c r="B25"/>
  <c r="B20"/>
  <c r="C20"/>
  <c r="D20"/>
  <c r="E20"/>
  <c r="F20"/>
  <c r="G20"/>
  <c r="B21"/>
  <c r="C21"/>
  <c r="D21"/>
  <c r="E21"/>
  <c r="F21"/>
  <c r="G21"/>
  <c r="A21"/>
  <c r="A20"/>
  <c r="B19"/>
  <c r="C19"/>
  <c r="D19"/>
  <c r="E19"/>
  <c r="F19"/>
  <c r="G19"/>
  <c r="A19"/>
  <c r="C18"/>
  <c r="D18"/>
  <c r="E18"/>
  <c r="F18"/>
  <c r="G18"/>
  <c r="B18"/>
  <c r="A18"/>
  <c r="C12"/>
  <c r="D12"/>
  <c r="E12"/>
  <c r="F12"/>
  <c r="G12"/>
  <c r="C13"/>
  <c r="D13"/>
  <c r="E13"/>
  <c r="F13"/>
  <c r="G13"/>
  <c r="C14"/>
  <c r="D14"/>
  <c r="E14"/>
  <c r="F14"/>
  <c r="G14"/>
  <c r="B13"/>
  <c r="B14"/>
  <c r="B12"/>
  <c r="G16" i="12"/>
  <c r="F16"/>
  <c r="E16"/>
  <c r="D16"/>
  <c r="C16"/>
  <c r="B16"/>
  <c r="G10"/>
  <c r="F10"/>
  <c r="E10"/>
  <c r="D10"/>
  <c r="C10"/>
  <c r="B10"/>
  <c r="G21" l="1"/>
  <c r="H28" i="2" s="1"/>
  <c r="F21" i="12"/>
  <c r="G28" i="2" s="1"/>
  <c r="E21" i="12"/>
  <c r="F28" i="2" s="1"/>
  <c r="D21" i="12"/>
  <c r="E28" i="2" s="1"/>
  <c r="C21" i="12"/>
  <c r="D28" i="2" s="1"/>
  <c r="B21" i="12"/>
  <c r="C28" i="2" s="1"/>
  <c r="G16" i="11" l="1"/>
  <c r="F16"/>
  <c r="E16"/>
  <c r="D16"/>
  <c r="C16"/>
  <c r="B16"/>
  <c r="G10"/>
  <c r="F10"/>
  <c r="E10"/>
  <c r="D10"/>
  <c r="C10"/>
  <c r="B10"/>
  <c r="G16" i="10"/>
  <c r="F16"/>
  <c r="E16"/>
  <c r="D16"/>
  <c r="C16"/>
  <c r="B16"/>
  <c r="G10"/>
  <c r="F10"/>
  <c r="E10"/>
  <c r="D10"/>
  <c r="C10"/>
  <c r="B10"/>
  <c r="G16" i="9"/>
  <c r="F16"/>
  <c r="E16"/>
  <c r="D16"/>
  <c r="C16"/>
  <c r="B16"/>
  <c r="G10"/>
  <c r="F10"/>
  <c r="E10"/>
  <c r="D10"/>
  <c r="C10"/>
  <c r="B10"/>
  <c r="G16" i="8"/>
  <c r="F16"/>
  <c r="E16"/>
  <c r="D16"/>
  <c r="C16"/>
  <c r="B16"/>
  <c r="G10"/>
  <c r="F10"/>
  <c r="E10"/>
  <c r="D10"/>
  <c r="C10"/>
  <c r="B10"/>
  <c r="G16" i="7"/>
  <c r="F16"/>
  <c r="E16"/>
  <c r="D16"/>
  <c r="C16"/>
  <c r="B16"/>
  <c r="G10"/>
  <c r="F10"/>
  <c r="E10"/>
  <c r="D10"/>
  <c r="C10"/>
  <c r="B10"/>
  <c r="G16" i="6"/>
  <c r="F16"/>
  <c r="E16"/>
  <c r="D16"/>
  <c r="C16"/>
  <c r="B16"/>
  <c r="G10"/>
  <c r="F10"/>
  <c r="E10"/>
  <c r="D10"/>
  <c r="C10"/>
  <c r="B10"/>
  <c r="G16" i="5"/>
  <c r="F16"/>
  <c r="E16"/>
  <c r="D16"/>
  <c r="C16"/>
  <c r="B16"/>
  <c r="G10"/>
  <c r="F10"/>
  <c r="E10"/>
  <c r="D10"/>
  <c r="C10"/>
  <c r="B10"/>
  <c r="G16" i="4"/>
  <c r="F16"/>
  <c r="E16"/>
  <c r="D16"/>
  <c r="C16"/>
  <c r="B16"/>
  <c r="G10"/>
  <c r="F10"/>
  <c r="E10"/>
  <c r="D10"/>
  <c r="C10"/>
  <c r="B10"/>
  <c r="G16" i="3"/>
  <c r="F16"/>
  <c r="E16"/>
  <c r="D16"/>
  <c r="C16"/>
  <c r="B16"/>
  <c r="G10"/>
  <c r="F10"/>
  <c r="E10"/>
  <c r="D10"/>
  <c r="C10"/>
  <c r="B10"/>
  <c r="B16" i="1"/>
  <c r="B21" i="3" l="1"/>
  <c r="C16" i="2" s="1"/>
  <c r="F21" i="3"/>
  <c r="G16" i="2" s="1"/>
  <c r="B21" i="4"/>
  <c r="C19" i="2" s="1"/>
  <c r="F21" i="4"/>
  <c r="G19" i="2" s="1"/>
  <c r="B21" i="5"/>
  <c r="C20" i="2" s="1"/>
  <c r="F21" i="5"/>
  <c r="G20" i="2" s="1"/>
  <c r="B21" i="6"/>
  <c r="C23" i="2" s="1"/>
  <c r="F21" i="6"/>
  <c r="G23" i="2" s="1"/>
  <c r="B21" i="7"/>
  <c r="C24" i="2" s="1"/>
  <c r="D21" i="7"/>
  <c r="E24" i="2" s="1"/>
  <c r="B21" i="8"/>
  <c r="F21"/>
  <c r="G25" i="2" s="1"/>
  <c r="B21" i="9"/>
  <c r="C26" i="2" s="1"/>
  <c r="F21" i="9"/>
  <c r="G26" i="2" s="1"/>
  <c r="B21" i="10"/>
  <c r="C27" i="2" s="1"/>
  <c r="C21" i="3"/>
  <c r="D16" i="2" s="1"/>
  <c r="E21" i="3"/>
  <c r="F16" i="2" s="1"/>
  <c r="G21" i="3"/>
  <c r="H16" i="2" s="1"/>
  <c r="C21" i="4"/>
  <c r="D19" i="2" s="1"/>
  <c r="E21" i="4"/>
  <c r="F19" i="2" s="1"/>
  <c r="F18" s="1"/>
  <c r="G21" i="4"/>
  <c r="H19" i="2" s="1"/>
  <c r="C21" i="5"/>
  <c r="D20" i="2" s="1"/>
  <c r="D18" s="1"/>
  <c r="E21" i="5"/>
  <c r="F20" i="2" s="1"/>
  <c r="G21" i="5"/>
  <c r="H20" i="2" s="1"/>
  <c r="H18" s="1"/>
  <c r="C21" i="6"/>
  <c r="D23" i="2" s="1"/>
  <c r="E21" i="6"/>
  <c r="F23" i="2" s="1"/>
  <c r="G21" i="6"/>
  <c r="H23" i="2" s="1"/>
  <c r="C21" i="7"/>
  <c r="D24" i="2" s="1"/>
  <c r="E21" i="7"/>
  <c r="F24" i="2" s="1"/>
  <c r="G21" i="7"/>
  <c r="H24" i="2" s="1"/>
  <c r="C21" i="8"/>
  <c r="D25" i="2" s="1"/>
  <c r="E21" i="8"/>
  <c r="F25" i="2" s="1"/>
  <c r="G21" i="8"/>
  <c r="H25" i="2" s="1"/>
  <c r="C21" i="9"/>
  <c r="D26" i="2" s="1"/>
  <c r="E21" i="9"/>
  <c r="F26" i="2" s="1"/>
  <c r="G21" i="9"/>
  <c r="H26" i="2" s="1"/>
  <c r="C21" i="10"/>
  <c r="D27" i="2" s="1"/>
  <c r="E21" i="10"/>
  <c r="F27" i="2" s="1"/>
  <c r="G21" i="10"/>
  <c r="H27" i="2" s="1"/>
  <c r="C23" i="11"/>
  <c r="E23"/>
  <c r="G23"/>
  <c r="D21" i="3"/>
  <c r="E16" i="2" s="1"/>
  <c r="D21" i="4"/>
  <c r="E19" i="2" s="1"/>
  <c r="D21" i="5"/>
  <c r="E20" i="2" s="1"/>
  <c r="D21" i="6"/>
  <c r="E23" i="2" s="1"/>
  <c r="F21" i="7"/>
  <c r="G24" i="2" s="1"/>
  <c r="D21" i="8"/>
  <c r="E25" i="2" s="1"/>
  <c r="D21" i="9"/>
  <c r="E26" i="2" s="1"/>
  <c r="D21" i="10"/>
  <c r="E27" i="2" s="1"/>
  <c r="F21" i="10"/>
  <c r="G27" i="2" s="1"/>
  <c r="B23" i="11"/>
  <c r="D23"/>
  <c r="F23"/>
  <c r="C18" i="2"/>
  <c r="C16" i="1"/>
  <c r="D16"/>
  <c r="E16"/>
  <c r="E21" s="1"/>
  <c r="F15" i="2" s="1"/>
  <c r="F14" s="1"/>
  <c r="F16" i="1"/>
  <c r="G16"/>
  <c r="C10"/>
  <c r="D10"/>
  <c r="E10"/>
  <c r="F10"/>
  <c r="G10"/>
  <c r="G21" s="1"/>
  <c r="H15" i="2" s="1"/>
  <c r="B10" i="1"/>
  <c r="B21" s="1"/>
  <c r="C15" i="2" s="1"/>
  <c r="C14" s="1"/>
  <c r="H14" l="1"/>
  <c r="G18"/>
  <c r="E18"/>
  <c r="D21" i="1"/>
  <c r="E15" i="2" s="1"/>
  <c r="E14" s="1"/>
  <c r="E22"/>
  <c r="F22"/>
  <c r="F29" s="1"/>
  <c r="G22"/>
  <c r="D22"/>
  <c r="H22"/>
  <c r="H29" s="1"/>
  <c r="C22"/>
  <c r="C29" s="1"/>
  <c r="C21" i="1"/>
  <c r="D15" i="2" s="1"/>
  <c r="D14" s="1"/>
  <c r="F21" i="1"/>
  <c r="G15" i="2" s="1"/>
  <c r="G14" s="1"/>
  <c r="G29" l="1"/>
  <c r="E29"/>
  <c r="D29"/>
</calcChain>
</file>

<file path=xl/sharedStrings.xml><?xml version="1.0" encoding="utf-8"?>
<sst xmlns="http://schemas.openxmlformats.org/spreadsheetml/2006/main" count="402" uniqueCount="74">
  <si>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</si>
  <si>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</si>
  <si>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</si>
  <si>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</si>
  <si>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</si>
  <si>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</si>
  <si>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</si>
  <si>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</si>
  <si>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</si>
  <si>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</si>
  <si>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</si>
  <si>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</si>
  <si>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</si>
  <si>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</si>
  <si>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</si>
  <si>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</si>
  <si>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</si>
  <si>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</si>
  <si>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</si>
  <si>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</si>
  <si>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 xml:space="preserve">(наименование на бюджетната организация)                                (отчетен период) 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</si>
  <si>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</si>
  <si>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</si>
  <si>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</si>
  <si>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2017</t>
  </si>
  <si>
    <t>31 март 2017 г.</t>
  </si>
  <si>
    <t>Уточнен план 2017 г.</t>
  </si>
  <si>
    <t>30 юни 2017 г.</t>
  </si>
  <si>
    <t>30 септември 2017 г.</t>
  </si>
  <si>
    <t>31 декември 2017 г.</t>
  </si>
  <si>
    <t>* Класификационен код съгласно Решение № 904 на Министерския съвет от 27 октомври 2016 г. за изменение на Решение № 468 на Министерския съвет от 2015 г., изменено с Решение на Министерския съвет № 961 от 2015 г. и Решение № 522 на Министерския съвет от 2016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</si>
  <si>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904 от 2016 г.</t>
  </si>
  <si>
    <t>1100.01.00</t>
  </si>
  <si>
    <t>Политика в областта на развитието на ефективна дипломатическа служба</t>
  </si>
  <si>
    <t>1100.01.01</t>
  </si>
  <si>
    <t>Бюджетна програма „Администриране и осигуряване на дипломатическата служба”</t>
  </si>
  <si>
    <t>1100.01.02</t>
  </si>
  <si>
    <t>Бюджетна програма „Управление на задграничните представителства и подкрепа на българските граждани в чужбина”</t>
  </si>
  <si>
    <t>1100.02.00</t>
  </si>
  <si>
    <t>Политика в областта на публичната дипломация</t>
  </si>
  <si>
    <t>1100.02.01</t>
  </si>
  <si>
    <t>Бюджетна програма „Публични дейности”</t>
  </si>
  <si>
    <t>1100.02.02</t>
  </si>
  <si>
    <t>Бюджетна програма „Културна дипломация”</t>
  </si>
  <si>
    <t>1100.03.00</t>
  </si>
  <si>
    <t>Политика в областта на активната двустранна и многостранна дипломация</t>
  </si>
  <si>
    <t>1100.03.01</t>
  </si>
  <si>
    <t>Бюджетна програма „Принос за формиране на политики на ЕС и НАТО”</t>
  </si>
  <si>
    <t>1100.03.02</t>
  </si>
  <si>
    <t>Бюджетна програма „Двустранни отношения”</t>
  </si>
  <si>
    <t>1100.03.03</t>
  </si>
  <si>
    <t>Бюджетна програма „Международно сътрудничество”</t>
  </si>
  <si>
    <t>1100.03.04</t>
  </si>
  <si>
    <t>Бюджетна програма „Европейска политика”</t>
  </si>
  <si>
    <t>1100.03.05</t>
  </si>
  <si>
    <t>Бюджетна програма „Визова политика и управление при кризи”</t>
  </si>
  <si>
    <t>1100.03.06</t>
  </si>
  <si>
    <t>Бюджетна програма „Осигуряване и контрол на външнополитическата дейност”</t>
  </si>
  <si>
    <t>Финансиране на вноските на Република България към бюджетите на НАТО за новата главна квартира в Брюксел, кралство Белгия</t>
  </si>
  <si>
    <t xml:space="preserve">Изпаднали в беда български граждани в чужбина
</t>
  </si>
  <si>
    <t>Разходи за членски внос и участие в нетърговски организации и дейности</t>
  </si>
  <si>
    <t>Официална помощ за развитие и хуманитарна помощ</t>
  </si>
  <si>
    <r>
      <t>1100.01.01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„Администриране и осигуряване на дипломатическата служба”</t>
    </r>
  </si>
  <si>
    <r>
      <t>1100.01.02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„Управление на задграничните представителства и подкрепа на българските граждани в чужбина”</t>
    </r>
  </si>
  <si>
    <r>
      <t>1100.02.01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„Публични дейности”</t>
    </r>
  </si>
  <si>
    <r>
      <t>1100.02.02</t>
    </r>
    <r>
      <rPr>
        <b/>
        <sz val="10"/>
        <color theme="1"/>
        <rFont val="Times New Roman"/>
        <family val="1"/>
        <charset val="204"/>
      </rPr>
      <t xml:space="preserve"> - Бюджетна програма „Културна дипломация”</t>
    </r>
  </si>
  <si>
    <r>
      <t>1100.03.02</t>
    </r>
    <r>
      <rPr>
        <b/>
        <sz val="10"/>
        <color theme="1"/>
        <rFont val="Times New Roman"/>
        <family val="1"/>
        <charset val="204"/>
      </rPr>
      <t xml:space="preserve"> - Бюджетна програма „Двустранни отношения”</t>
    </r>
  </si>
  <si>
    <r>
      <t>1100.03.03</t>
    </r>
    <r>
      <rPr>
        <b/>
        <sz val="10"/>
        <color theme="1"/>
        <rFont val="Times New Roman"/>
        <family val="1"/>
        <charset val="204"/>
      </rPr>
      <t xml:space="preserve"> - Бюджетна програма „Международно сътрудничество”</t>
    </r>
  </si>
  <si>
    <r>
      <t xml:space="preserve"> 1100.03.04</t>
    </r>
    <r>
      <rPr>
        <b/>
        <sz val="10"/>
        <color theme="1"/>
        <rFont val="Times New Roman"/>
        <family val="1"/>
        <charset val="204"/>
      </rPr>
      <t xml:space="preserve"> - Бюджетна програма „Европейска политика”</t>
    </r>
  </si>
  <si>
    <r>
      <t>1100.03.05</t>
    </r>
    <r>
      <rPr>
        <b/>
        <sz val="10"/>
        <color theme="1"/>
        <rFont val="Times New Roman"/>
        <family val="1"/>
        <charset val="204"/>
      </rPr>
      <t xml:space="preserve"> - Бюджетна програма „Визова политика и управление при кризи”</t>
    </r>
  </si>
  <si>
    <r>
      <t xml:space="preserve"> 1100.03.06</t>
    </r>
    <r>
      <rPr>
        <b/>
        <sz val="10"/>
        <color theme="1"/>
        <rFont val="Times New Roman"/>
        <family val="1"/>
        <charset val="204"/>
      </rPr>
      <t xml:space="preserve"> - Бюджетна програма „Осигуряване и контрол на външнополитическата дейност”</t>
    </r>
  </si>
  <si>
    <r>
      <t>1100.03.01</t>
    </r>
    <r>
      <rPr>
        <b/>
        <sz val="10"/>
        <color theme="1"/>
        <rFont val="Times New Roman"/>
        <family val="1"/>
        <charset val="204"/>
      </rPr>
      <t xml:space="preserve"> - Бюджетна програма „Принос за формиране на политики на ЕС и НАТО”</t>
    </r>
  </si>
  <si>
    <t>към 31.12.2017 г.</t>
  </si>
  <si>
    <t>на Министерството на външните работи към 31.12.2017 г.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</si>
</sst>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right" vertical="center" wrapText="1" inden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3" fontId="2" fillId="0" borderId="6" xfId="0" quotePrefix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horizontal="left" vertical="center" wrapText="1" indent="1"/>
    </xf>
    <xf numFmtId="3" fontId="2" fillId="0" borderId="4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3" fontId="6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3" fontId="8" fillId="0" borderId="0" xfId="0" quotePrefix="1" applyNumberFormat="1" applyFont="1" applyAlignment="1">
      <alignment horizontal="left" wrapText="1"/>
    </xf>
    <xf numFmtId="3" fontId="8" fillId="0" borderId="0" xfId="0" applyNumberFormat="1" applyFont="1" applyAlignment="1">
      <alignment horizontal="left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justify" vertical="center" wrapText="1"/>
    </xf>
    <xf numFmtId="3" fontId="5" fillId="0" borderId="2" xfId="0" applyNumberFormat="1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justify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3" fontId="2" fillId="0" borderId="4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3"/>
  <sheetViews>
    <sheetView topLeftCell="A22" zoomScale="115" zoomScaleNormal="115" workbookViewId="0">
      <selection activeCell="A9" sqref="A9:H9"/>
    </sheetView>
  </sheetViews>
  <sheetFormatPr defaultRowHeight="12.75"/>
  <cols>
    <col min="1" max="1" width="15" customWidth="1"/>
    <col min="2" max="2" width="40" customWidth="1"/>
    <col min="3" max="3" width="12.6640625" bestFit="1" customWidth="1"/>
    <col min="4" max="4" width="14" customWidth="1"/>
    <col min="5" max="5" width="13.33203125" customWidth="1"/>
    <col min="6" max="6" width="11.33203125" customWidth="1"/>
    <col min="7" max="7" width="12.83203125" customWidth="1"/>
    <col min="8" max="8" width="13.5" customWidth="1"/>
  </cols>
  <sheetData>
    <row r="3" spans="1:8" ht="42" customHeight="1">
      <c r="A3" s="52" t="s">
        <v>15</v>
      </c>
      <c r="B3" s="52"/>
      <c r="C3" s="52"/>
      <c r="D3" s="52"/>
      <c r="E3" s="52"/>
      <c r="F3" s="52"/>
      <c r="G3" s="52"/>
      <c r="H3" s="52"/>
    </row>
    <row r="4" spans="1:8" ht="15.75">
      <c r="A4" s="53" t="s">
        <v>73</v>
      </c>
      <c r="B4" s="53"/>
      <c r="C4" s="53"/>
      <c r="D4" s="53"/>
      <c r="E4" s="53"/>
      <c r="F4" s="53"/>
      <c r="G4" s="53"/>
      <c r="H4" s="53"/>
    </row>
    <row r="5" spans="1:8">
      <c r="A5" s="54" t="s">
        <v>20</v>
      </c>
      <c r="B5" s="55"/>
      <c r="C5" s="55"/>
      <c r="D5" s="55"/>
      <c r="E5" s="55"/>
      <c r="F5" s="55"/>
      <c r="G5" s="55"/>
      <c r="H5" s="55"/>
    </row>
    <row r="6" spans="1:8" ht="15.75">
      <c r="A6" s="12"/>
    </row>
    <row r="7" spans="1:8" ht="15.75">
      <c r="A7" s="53" t="s">
        <v>16</v>
      </c>
      <c r="B7" s="53"/>
      <c r="C7" s="53"/>
      <c r="D7" s="53"/>
      <c r="E7" s="53"/>
      <c r="F7" s="53"/>
      <c r="G7" s="53"/>
      <c r="H7" s="53"/>
    </row>
    <row r="8" spans="1:8" ht="15.75">
      <c r="A8" s="53" t="s">
        <v>72</v>
      </c>
      <c r="B8" s="53"/>
      <c r="C8" s="53"/>
      <c r="D8" s="53"/>
      <c r="E8" s="53"/>
      <c r="F8" s="53"/>
      <c r="G8" s="53"/>
      <c r="H8" s="53"/>
    </row>
    <row r="9" spans="1:8">
      <c r="A9" s="55" t="s">
        <v>1</v>
      </c>
      <c r="B9" s="55"/>
      <c r="C9" s="55"/>
      <c r="D9" s="55"/>
      <c r="E9" s="55"/>
      <c r="F9" s="55"/>
      <c r="G9" s="55"/>
      <c r="H9" s="55"/>
    </row>
    <row r="10" spans="1:8" ht="13.5" thickBot="1">
      <c r="A10" s="13" t="s">
        <v>3</v>
      </c>
      <c r="H10" s="21" t="s">
        <v>3</v>
      </c>
    </row>
    <row r="11" spans="1:8" ht="12.75" customHeight="1">
      <c r="A11" s="49" t="s">
        <v>17</v>
      </c>
      <c r="B11" s="49" t="s">
        <v>18</v>
      </c>
      <c r="C11" s="49" t="s">
        <v>24</v>
      </c>
      <c r="D11" s="56" t="s">
        <v>26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>
      <c r="A12" s="50"/>
      <c r="B12" s="50"/>
      <c r="C12" s="50"/>
      <c r="D12" s="57"/>
      <c r="E12" s="4" t="s">
        <v>5</v>
      </c>
      <c r="F12" s="4" t="s">
        <v>5</v>
      </c>
      <c r="G12" s="4" t="s">
        <v>5</v>
      </c>
      <c r="H12" s="4" t="s">
        <v>5</v>
      </c>
    </row>
    <row r="13" spans="1:8" ht="39" thickBot="1">
      <c r="A13" s="51"/>
      <c r="B13" s="51"/>
      <c r="C13" s="51"/>
      <c r="D13" s="58"/>
      <c r="E13" s="20" t="s">
        <v>25</v>
      </c>
      <c r="F13" s="5" t="s">
        <v>27</v>
      </c>
      <c r="G13" s="5" t="s">
        <v>28</v>
      </c>
      <c r="H13" s="5" t="s">
        <v>29</v>
      </c>
    </row>
    <row r="14" spans="1:8" ht="26.25" thickBot="1">
      <c r="A14" s="42" t="s">
        <v>32</v>
      </c>
      <c r="B14" s="15" t="s">
        <v>33</v>
      </c>
      <c r="C14" s="25">
        <f>+C15+C16</f>
        <v>106194400</v>
      </c>
      <c r="D14" s="25">
        <f t="shared" ref="D14:H14" si="0">+D15+D16</f>
        <v>111579262</v>
      </c>
      <c r="E14" s="25">
        <f t="shared" si="0"/>
        <v>27408383.18</v>
      </c>
      <c r="F14" s="25">
        <f t="shared" si="0"/>
        <v>54087158</v>
      </c>
      <c r="G14" s="25">
        <f t="shared" si="0"/>
        <v>79570121</v>
      </c>
      <c r="H14" s="25">
        <f t="shared" si="0"/>
        <v>118796797</v>
      </c>
    </row>
    <row r="15" spans="1:8" ht="39" thickBot="1">
      <c r="A15" s="43" t="s">
        <v>34</v>
      </c>
      <c r="B15" s="16" t="s">
        <v>35</v>
      </c>
      <c r="C15" s="26">
        <f>+Прог_1!B21</f>
        <v>23067800</v>
      </c>
      <c r="D15" s="26">
        <f>+Прог_1!C21</f>
        <v>23683702</v>
      </c>
      <c r="E15" s="26">
        <f>+Прог_1!D21</f>
        <v>3980852.7100000004</v>
      </c>
      <c r="F15" s="26">
        <f>+Прог_1!E21</f>
        <v>9475816</v>
      </c>
      <c r="G15" s="26">
        <f>+Прог_1!F21</f>
        <v>13276230</v>
      </c>
      <c r="H15" s="26">
        <f>+Прог_1!G21</f>
        <v>24711196</v>
      </c>
    </row>
    <row r="16" spans="1:8" ht="51.75" thickBot="1">
      <c r="A16" s="43" t="s">
        <v>36</v>
      </c>
      <c r="B16" s="16" t="s">
        <v>37</v>
      </c>
      <c r="C16" s="26">
        <f>+Прог_2!B21</f>
        <v>83126600</v>
      </c>
      <c r="D16" s="26">
        <f>+Прог_2!C21</f>
        <v>87895560</v>
      </c>
      <c r="E16" s="26">
        <f>+Прог_2!D21</f>
        <v>23427530.469999999</v>
      </c>
      <c r="F16" s="26">
        <f>+Прог_2!E21</f>
        <v>44611342</v>
      </c>
      <c r="G16" s="26">
        <f>+Прог_2!F21</f>
        <v>66293891</v>
      </c>
      <c r="H16" s="26">
        <f>+Прог_2!G21</f>
        <v>94085601</v>
      </c>
    </row>
    <row r="17" spans="1:8" ht="13.5" thickBot="1">
      <c r="A17" s="19"/>
      <c r="B17" s="17"/>
      <c r="C17" s="26"/>
      <c r="D17" s="26"/>
      <c r="E17" s="26"/>
      <c r="F17" s="26"/>
      <c r="G17" s="26"/>
      <c r="H17" s="26"/>
    </row>
    <row r="18" spans="1:8" ht="26.25" thickBot="1">
      <c r="A18" s="42" t="s">
        <v>38</v>
      </c>
      <c r="B18" s="15" t="s">
        <v>39</v>
      </c>
      <c r="C18" s="25">
        <f>+C19+C20</f>
        <v>730700</v>
      </c>
      <c r="D18" s="25">
        <f t="shared" ref="D18:H18" si="1">+D19+D20</f>
        <v>853197</v>
      </c>
      <c r="E18" s="25">
        <f t="shared" si="1"/>
        <v>199608</v>
      </c>
      <c r="F18" s="25">
        <f t="shared" si="1"/>
        <v>443979</v>
      </c>
      <c r="G18" s="25">
        <f t="shared" si="1"/>
        <v>694178</v>
      </c>
      <c r="H18" s="25">
        <f t="shared" si="1"/>
        <v>1061123</v>
      </c>
    </row>
    <row r="19" spans="1:8" ht="26.25" thickBot="1">
      <c r="A19" s="43" t="s">
        <v>40</v>
      </c>
      <c r="B19" s="16" t="s">
        <v>41</v>
      </c>
      <c r="C19" s="26">
        <f>+Прог_3!B21</f>
        <v>536200</v>
      </c>
      <c r="D19" s="26">
        <f>+Прог_3!C21</f>
        <v>617665</v>
      </c>
      <c r="E19" s="26">
        <f>+Прог_3!D21</f>
        <v>154153</v>
      </c>
      <c r="F19" s="26">
        <f>+Прог_3!E21</f>
        <v>341978</v>
      </c>
      <c r="G19" s="26">
        <f>+Прог_3!F21</f>
        <v>531034</v>
      </c>
      <c r="H19" s="26">
        <f>+Прог_3!G21</f>
        <v>786916</v>
      </c>
    </row>
    <row r="20" spans="1:8" ht="26.25" thickBot="1">
      <c r="A20" s="43" t="s">
        <v>42</v>
      </c>
      <c r="B20" s="16" t="s">
        <v>43</v>
      </c>
      <c r="C20" s="26">
        <f>+Прог_4!B21</f>
        <v>194500</v>
      </c>
      <c r="D20" s="26">
        <f>+Прог_4!C21</f>
        <v>235532</v>
      </c>
      <c r="E20" s="26">
        <f>+Прог_4!D21</f>
        <v>45455</v>
      </c>
      <c r="F20" s="26">
        <f>+Прог_4!E21</f>
        <v>102001</v>
      </c>
      <c r="G20" s="26">
        <f>+Прог_4!F21</f>
        <v>163144</v>
      </c>
      <c r="H20" s="26">
        <f>+Прог_4!G21</f>
        <v>274207</v>
      </c>
    </row>
    <row r="21" spans="1:8" ht="13.5" thickBot="1">
      <c r="A21" s="19"/>
      <c r="B21" s="17"/>
      <c r="C21" s="26"/>
      <c r="D21" s="26"/>
      <c r="E21" s="26"/>
      <c r="F21" s="26"/>
      <c r="G21" s="26"/>
      <c r="H21" s="26"/>
    </row>
    <row r="22" spans="1:8" ht="39" thickBot="1">
      <c r="A22" s="44" t="s">
        <v>44</v>
      </c>
      <c r="B22" s="45" t="s">
        <v>45</v>
      </c>
      <c r="C22" s="46">
        <f>SUM(C23:C28)</f>
        <v>21432900</v>
      </c>
      <c r="D22" s="46">
        <f>SUM(D23:D28)</f>
        <v>26295289</v>
      </c>
      <c r="E22" s="46">
        <f t="shared" ref="E22:H22" si="2">SUM(E23:E28)</f>
        <v>7365110.8199999994</v>
      </c>
      <c r="F22" s="46">
        <f t="shared" si="2"/>
        <v>11076891</v>
      </c>
      <c r="G22" s="46">
        <f t="shared" si="2"/>
        <v>17861434</v>
      </c>
      <c r="H22" s="46">
        <f t="shared" si="2"/>
        <v>22504972</v>
      </c>
    </row>
    <row r="23" spans="1:8" ht="39" thickBot="1">
      <c r="A23" s="43" t="s">
        <v>46</v>
      </c>
      <c r="B23" s="16" t="s">
        <v>47</v>
      </c>
      <c r="C23" s="26">
        <f>+Прог_5!B21</f>
        <v>958000</v>
      </c>
      <c r="D23" s="26">
        <f>+Прог_5!C21</f>
        <v>958000</v>
      </c>
      <c r="E23" s="26">
        <f>+Прог_5!D21</f>
        <v>615219.76</v>
      </c>
      <c r="F23" s="26">
        <f>+Прог_5!E21</f>
        <v>641802</v>
      </c>
      <c r="G23" s="26">
        <f>+Прог_5!F21</f>
        <v>683695</v>
      </c>
      <c r="H23" s="26">
        <f>+Прог_5!G21</f>
        <v>668537</v>
      </c>
    </row>
    <row r="24" spans="1:8" ht="26.25" thickBot="1">
      <c r="A24" s="43" t="s">
        <v>48</v>
      </c>
      <c r="B24" s="16" t="s">
        <v>49</v>
      </c>
      <c r="C24" s="26">
        <f>+Прог_6!B21</f>
        <v>331000</v>
      </c>
      <c r="D24" s="26">
        <f>+Прог_6!C21</f>
        <v>331000</v>
      </c>
      <c r="E24" s="26">
        <f>+Прог_6!D21</f>
        <v>21509.38</v>
      </c>
      <c r="F24" s="26">
        <f>+Прог_6!E21</f>
        <v>33660</v>
      </c>
      <c r="G24" s="26">
        <f>+Прог_6!F21</f>
        <v>57216</v>
      </c>
      <c r="H24" s="26">
        <f>+Прог_6!G21</f>
        <v>93882</v>
      </c>
    </row>
    <row r="25" spans="1:8" ht="26.25" thickBot="1">
      <c r="A25" s="43" t="s">
        <v>50</v>
      </c>
      <c r="B25" s="16" t="s">
        <v>51</v>
      </c>
      <c r="C25" s="26">
        <f>+Прог_7!B21</f>
        <v>17084000</v>
      </c>
      <c r="D25" s="26">
        <f>+Прог_7!C21</f>
        <v>21946389</v>
      </c>
      <c r="E25" s="26">
        <f>+Прог_7!D21</f>
        <v>6569807.0099999998</v>
      </c>
      <c r="F25" s="26">
        <f>+Прог_7!E21</f>
        <v>9950028</v>
      </c>
      <c r="G25" s="26">
        <f>+Прог_7!F21</f>
        <v>15312584</v>
      </c>
      <c r="H25" s="26">
        <f>+Прог_7!G21</f>
        <v>19990796</v>
      </c>
    </row>
    <row r="26" spans="1:8" ht="26.25" thickBot="1">
      <c r="A26" s="43" t="s">
        <v>52</v>
      </c>
      <c r="B26" s="16" t="s">
        <v>53</v>
      </c>
      <c r="C26" s="26">
        <f>+Прог_8!B21</f>
        <v>312000</v>
      </c>
      <c r="D26" s="26">
        <f>+Прог_8!C21</f>
        <v>312000</v>
      </c>
      <c r="E26" s="26">
        <f>+Прог_8!D21</f>
        <v>31301.03</v>
      </c>
      <c r="F26" s="26">
        <f>+Прог_8!E21</f>
        <v>52636</v>
      </c>
      <c r="G26" s="26">
        <f>+Прог_8!F21</f>
        <v>82105</v>
      </c>
      <c r="H26" s="26">
        <f>+Прог_8!G21</f>
        <v>106368</v>
      </c>
    </row>
    <row r="27" spans="1:8" ht="26.25" thickBot="1">
      <c r="A27" s="43" t="s">
        <v>54</v>
      </c>
      <c r="B27" s="16" t="s">
        <v>55</v>
      </c>
      <c r="C27" s="26">
        <f>+Прог_9!B21</f>
        <v>2480800</v>
      </c>
      <c r="D27" s="26">
        <f>+Прог_9!C21</f>
        <v>2480800</v>
      </c>
      <c r="E27" s="26">
        <f>+Прог_9!D21</f>
        <v>86508.89</v>
      </c>
      <c r="F27" s="26">
        <f>+Прог_9!E21</f>
        <v>284773</v>
      </c>
      <c r="G27" s="26">
        <f>+Прог_9!F21</f>
        <v>1507407</v>
      </c>
      <c r="H27" s="26">
        <f>+Прог_9!G21</f>
        <v>1513372</v>
      </c>
    </row>
    <row r="28" spans="1:8" ht="39" thickBot="1">
      <c r="A28" s="43" t="s">
        <v>56</v>
      </c>
      <c r="B28" s="16" t="s">
        <v>57</v>
      </c>
      <c r="C28" s="26">
        <f>+Прог_10!B21</f>
        <v>267100</v>
      </c>
      <c r="D28" s="26">
        <f>+Прог_10!C21</f>
        <v>267100</v>
      </c>
      <c r="E28" s="26">
        <f>+Прог_10!D21</f>
        <v>40764.75</v>
      </c>
      <c r="F28" s="26">
        <f>+Прог_10!E21</f>
        <v>113992</v>
      </c>
      <c r="G28" s="26">
        <f>+Прог_10!F21</f>
        <v>218427</v>
      </c>
      <c r="H28" s="26">
        <f>+Прог_10!G21</f>
        <v>132017</v>
      </c>
    </row>
    <row r="29" spans="1:8" ht="13.5" thickBot="1">
      <c r="A29" s="18"/>
      <c r="B29" s="15" t="s">
        <v>19</v>
      </c>
      <c r="C29" s="25">
        <f>+C22+C18+C14</f>
        <v>128358000</v>
      </c>
      <c r="D29" s="25">
        <f t="shared" ref="D29:H29" si="3">+D22+D18+D14</f>
        <v>138727748</v>
      </c>
      <c r="E29" s="25">
        <f t="shared" si="3"/>
        <v>34973102</v>
      </c>
      <c r="F29" s="25">
        <f t="shared" si="3"/>
        <v>65608028</v>
      </c>
      <c r="G29" s="25">
        <f t="shared" si="3"/>
        <v>98125733</v>
      </c>
      <c r="H29" s="25">
        <f t="shared" si="3"/>
        <v>142362892</v>
      </c>
    </row>
    <row r="30" spans="1:8" ht="15.75">
      <c r="A30" s="1"/>
    </row>
    <row r="31" spans="1:8">
      <c r="A31" s="48" t="s">
        <v>30</v>
      </c>
      <c r="B31" s="48"/>
      <c r="C31" s="48"/>
      <c r="D31" s="48"/>
      <c r="E31" s="48"/>
      <c r="F31" s="48"/>
      <c r="G31" s="48"/>
      <c r="H31" s="48"/>
    </row>
    <row r="32" spans="1:8" s="22" customFormat="1" ht="24.75" customHeight="1">
      <c r="A32" s="48"/>
      <c r="B32" s="48"/>
      <c r="C32" s="48"/>
      <c r="D32" s="48"/>
      <c r="E32" s="48"/>
      <c r="F32" s="48"/>
      <c r="G32" s="48"/>
      <c r="H32" s="48"/>
    </row>
    <row r="33" spans="1:8" ht="24" customHeight="1">
      <c r="A33" s="48"/>
      <c r="B33" s="48"/>
      <c r="C33" s="48"/>
      <c r="D33" s="48"/>
      <c r="E33" s="48"/>
      <c r="F33" s="48"/>
      <c r="G33" s="48"/>
      <c r="H33" s="48"/>
    </row>
  </sheetData>
  <mergeCells count="11">
    <mergeCell ref="A31:H33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69</v>
      </c>
      <c r="B6" s="62"/>
      <c r="C6" s="62"/>
      <c r="D6" s="62"/>
      <c r="E6" s="62"/>
      <c r="F6" s="62"/>
      <c r="G6" s="63"/>
    </row>
    <row r="7" spans="1:7" ht="12.75" customHeight="1">
      <c r="A7" s="23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3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2480800</v>
      </c>
      <c r="C10" s="25">
        <f t="shared" ref="C10:G10" si="0">+C12+C13+C14</f>
        <v>2480800</v>
      </c>
      <c r="D10" s="25">
        <f t="shared" si="0"/>
        <v>86508.89</v>
      </c>
      <c r="E10" s="25">
        <f t="shared" si="0"/>
        <v>284773</v>
      </c>
      <c r="F10" s="25">
        <f t="shared" si="0"/>
        <v>1507407</v>
      </c>
      <c r="G10" s="25">
        <f t="shared" si="0"/>
        <v>1513372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7"/>
      <c r="C12" s="7">
        <v>0</v>
      </c>
      <c r="D12" s="24">
        <v>0</v>
      </c>
      <c r="E12" s="24">
        <v>0</v>
      </c>
      <c r="F12" s="24">
        <v>0</v>
      </c>
      <c r="G12" s="7"/>
    </row>
    <row r="13" spans="1:7" ht="13.5" thickBot="1">
      <c r="A13" s="9" t="s">
        <v>9</v>
      </c>
      <c r="B13" s="24">
        <v>2480800</v>
      </c>
      <c r="C13" s="24">
        <v>2480800</v>
      </c>
      <c r="D13" s="24">
        <v>86508.89</v>
      </c>
      <c r="E13" s="24">
        <v>284773</v>
      </c>
      <c r="F13" s="24">
        <v>1507407</v>
      </c>
      <c r="G13" s="7">
        <v>1513372</v>
      </c>
    </row>
    <row r="14" spans="1:7" ht="13.5" thickBot="1">
      <c r="A14" s="9" t="s">
        <v>10</v>
      </c>
      <c r="B14" s="7"/>
      <c r="C14" s="7">
        <v>0</v>
      </c>
      <c r="D14" s="24">
        <v>0</v>
      </c>
      <c r="E14" s="24">
        <v>0</v>
      </c>
      <c r="F14" s="24">
        <v>0</v>
      </c>
      <c r="G14" s="7"/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2480800</v>
      </c>
      <c r="C21" s="25">
        <f t="shared" ref="C21:G21" si="2">+C16+C10</f>
        <v>2480800</v>
      </c>
      <c r="D21" s="25">
        <f t="shared" si="2"/>
        <v>86508.89</v>
      </c>
      <c r="E21" s="25">
        <f t="shared" si="2"/>
        <v>284773</v>
      </c>
      <c r="F21" s="25">
        <f t="shared" si="2"/>
        <v>1507407</v>
      </c>
      <c r="G21" s="25">
        <f t="shared" si="2"/>
        <v>1513372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/>
      <c r="C23" s="10"/>
      <c r="D23" s="10"/>
      <c r="E23" s="10"/>
      <c r="F23" s="10"/>
      <c r="G23" s="10"/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70</v>
      </c>
      <c r="B6" s="62"/>
      <c r="C6" s="62"/>
      <c r="D6" s="62"/>
      <c r="E6" s="62"/>
      <c r="F6" s="62"/>
      <c r="G6" s="63"/>
    </row>
    <row r="7" spans="1:7" ht="12.75" customHeight="1">
      <c r="A7" s="23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3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267100</v>
      </c>
      <c r="C10" s="25">
        <f t="shared" ref="C10:G10" si="0">+C12+C13+C14</f>
        <v>267100</v>
      </c>
      <c r="D10" s="25">
        <f t="shared" si="0"/>
        <v>40764.75</v>
      </c>
      <c r="E10" s="25">
        <f t="shared" si="0"/>
        <v>113992</v>
      </c>
      <c r="F10" s="25">
        <f t="shared" si="0"/>
        <v>218427</v>
      </c>
      <c r="G10" s="25">
        <f t="shared" si="0"/>
        <v>132017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7"/>
      <c r="C12" s="7">
        <v>0</v>
      </c>
      <c r="D12" s="24">
        <v>0</v>
      </c>
      <c r="E12" s="24">
        <v>0</v>
      </c>
      <c r="F12" s="24">
        <v>0</v>
      </c>
      <c r="G12" s="7"/>
    </row>
    <row r="13" spans="1:7" ht="13.5" thickBot="1">
      <c r="A13" s="9" t="s">
        <v>9</v>
      </c>
      <c r="B13" s="24">
        <v>267100</v>
      </c>
      <c r="C13" s="24">
        <v>267100</v>
      </c>
      <c r="D13" s="24">
        <v>40764.75</v>
      </c>
      <c r="E13" s="24">
        <v>113992</v>
      </c>
      <c r="F13" s="24">
        <v>218427</v>
      </c>
      <c r="G13" s="7">
        <v>132017</v>
      </c>
    </row>
    <row r="14" spans="1:7" ht="13.5" thickBot="1">
      <c r="A14" s="9" t="s">
        <v>10</v>
      </c>
      <c r="B14" s="7"/>
      <c r="C14" s="7">
        <v>0</v>
      </c>
      <c r="D14" s="24">
        <v>0</v>
      </c>
      <c r="E14" s="24">
        <v>0</v>
      </c>
      <c r="F14" s="24">
        <v>0</v>
      </c>
      <c r="G14" s="7"/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267100</v>
      </c>
      <c r="C21" s="25">
        <f t="shared" ref="C21:G21" si="2">+C16+C10</f>
        <v>267100</v>
      </c>
      <c r="D21" s="25">
        <f t="shared" si="2"/>
        <v>40764.75</v>
      </c>
      <c r="E21" s="25">
        <f t="shared" si="2"/>
        <v>113992</v>
      </c>
      <c r="F21" s="25">
        <f t="shared" si="2"/>
        <v>218427</v>
      </c>
      <c r="G21" s="25">
        <f t="shared" si="2"/>
        <v>132017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/>
      <c r="C23" s="10"/>
      <c r="D23" s="10"/>
      <c r="E23" s="10"/>
      <c r="F23" s="10"/>
      <c r="G23" s="10"/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G28"/>
  <sheetViews>
    <sheetView tabSelected="1" zoomScale="115" zoomScaleNormal="115" workbookViewId="0">
      <selection activeCell="A4" sqref="A4:G4"/>
    </sheetView>
  </sheetViews>
  <sheetFormatPr defaultRowHeight="12.75"/>
  <cols>
    <col min="1" max="1" width="51.6640625" style="27" customWidth="1"/>
    <col min="2" max="2" width="15.1640625" style="27" customWidth="1"/>
    <col min="3" max="3" width="13.5" style="27" customWidth="1"/>
    <col min="4" max="4" width="12.83203125" style="27" customWidth="1"/>
    <col min="5" max="5" width="11.83203125" style="27" customWidth="1"/>
    <col min="6" max="6" width="12" style="27" customWidth="1"/>
    <col min="7" max="7" width="17" style="27" customWidth="1"/>
    <col min="8" max="16384" width="9.33203125" style="27"/>
  </cols>
  <sheetData>
    <row r="3" spans="1:7" ht="15.75">
      <c r="A3" s="67" t="s">
        <v>0</v>
      </c>
      <c r="B3" s="67"/>
      <c r="C3" s="67"/>
      <c r="D3" s="67"/>
      <c r="E3" s="67"/>
      <c r="F3" s="67"/>
      <c r="G3" s="67"/>
    </row>
    <row r="4" spans="1:7" ht="15.75">
      <c r="A4" s="68" t="s">
        <v>72</v>
      </c>
      <c r="B4" s="68"/>
      <c r="C4" s="68"/>
      <c r="D4" s="68"/>
      <c r="E4" s="68"/>
      <c r="F4" s="68"/>
      <c r="G4" s="68"/>
    </row>
    <row r="5" spans="1:7" ht="13.5" thickBot="1">
      <c r="A5" s="69" t="s">
        <v>1</v>
      </c>
      <c r="B5" s="69"/>
      <c r="C5" s="69"/>
      <c r="D5" s="69"/>
      <c r="E5" s="69"/>
      <c r="F5" s="69"/>
      <c r="G5" s="69"/>
    </row>
    <row r="6" spans="1:7" ht="13.5" customHeight="1" thickBot="1">
      <c r="A6" s="70" t="s">
        <v>22</v>
      </c>
      <c r="B6" s="71"/>
      <c r="C6" s="71"/>
      <c r="D6" s="71"/>
      <c r="E6" s="71"/>
      <c r="F6" s="71"/>
      <c r="G6" s="72"/>
    </row>
    <row r="7" spans="1:7" ht="12.75" customHeight="1">
      <c r="A7" s="28" t="s">
        <v>23</v>
      </c>
      <c r="B7" s="73" t="s">
        <v>24</v>
      </c>
      <c r="C7" s="76" t="s">
        <v>26</v>
      </c>
      <c r="D7" s="29" t="s">
        <v>4</v>
      </c>
      <c r="E7" s="29" t="s">
        <v>4</v>
      </c>
      <c r="F7" s="29" t="s">
        <v>4</v>
      </c>
      <c r="G7" s="29" t="s">
        <v>4</v>
      </c>
    </row>
    <row r="8" spans="1:7">
      <c r="A8" s="28" t="s">
        <v>3</v>
      </c>
      <c r="B8" s="74"/>
      <c r="C8" s="77"/>
      <c r="D8" s="30" t="s">
        <v>5</v>
      </c>
      <c r="E8" s="30" t="s">
        <v>5</v>
      </c>
      <c r="F8" s="30" t="s">
        <v>5</v>
      </c>
      <c r="G8" s="30" t="s">
        <v>5</v>
      </c>
    </row>
    <row r="9" spans="1:7" ht="41.25" customHeight="1" thickBot="1">
      <c r="A9" s="31"/>
      <c r="B9" s="75"/>
      <c r="C9" s="78"/>
      <c r="D9" s="32" t="s">
        <v>25</v>
      </c>
      <c r="E9" s="33" t="s">
        <v>27</v>
      </c>
      <c r="F9" s="33" t="s">
        <v>28</v>
      </c>
      <c r="G9" s="33" t="s">
        <v>29</v>
      </c>
    </row>
    <row r="10" spans="1:7" ht="13.5" thickBot="1">
      <c r="A10" s="34" t="s">
        <v>6</v>
      </c>
      <c r="B10" s="25">
        <f>+B12+B13+B14</f>
        <v>110637000</v>
      </c>
      <c r="C10" s="25">
        <f t="shared" ref="C10:G10" si="0">+C12+C13+C14</f>
        <v>116221250</v>
      </c>
      <c r="D10" s="25">
        <f t="shared" si="0"/>
        <v>27881016.700000003</v>
      </c>
      <c r="E10" s="25">
        <f t="shared" si="0"/>
        <v>55194841</v>
      </c>
      <c r="F10" s="25">
        <f t="shared" si="0"/>
        <v>82413177</v>
      </c>
      <c r="G10" s="25">
        <f t="shared" si="0"/>
        <v>122025015</v>
      </c>
    </row>
    <row r="11" spans="1:7" ht="13.5" thickBot="1">
      <c r="A11" s="35" t="s">
        <v>7</v>
      </c>
      <c r="B11" s="26"/>
      <c r="C11" s="26"/>
      <c r="D11" s="26"/>
      <c r="E11" s="26"/>
      <c r="F11" s="26"/>
      <c r="G11" s="26"/>
    </row>
    <row r="12" spans="1:7" ht="13.5" thickBot="1">
      <c r="A12" s="36" t="s">
        <v>8</v>
      </c>
      <c r="B12" s="26">
        <f>SUM(Прог_1:Прог_10!B12)</f>
        <v>23478100</v>
      </c>
      <c r="C12" s="26">
        <f>SUM(Прог_1:Прог_10!C12)</f>
        <v>24422577</v>
      </c>
      <c r="D12" s="26">
        <f>SUM(Прог_1:Прог_10!D12)</f>
        <v>5411045.8399999999</v>
      </c>
      <c r="E12" s="26">
        <f>SUM(Прог_1:Прог_10!E12)</f>
        <v>10983003</v>
      </c>
      <c r="F12" s="26">
        <f>SUM(Прог_1:Прог_10!F12)</f>
        <v>16360756</v>
      </c>
      <c r="G12" s="26">
        <f>SUM(Прог_1:Прог_10!G12)</f>
        <v>23200760</v>
      </c>
    </row>
    <row r="13" spans="1:7" ht="13.5" thickBot="1">
      <c r="A13" s="36" t="s">
        <v>9</v>
      </c>
      <c r="B13" s="26">
        <f>SUM(Прог_1:Прог_10!B13)</f>
        <v>80695900</v>
      </c>
      <c r="C13" s="26">
        <f>SUM(Прог_1:Прог_10!C13)</f>
        <v>83089212</v>
      </c>
      <c r="D13" s="26">
        <f>SUM(Прог_1:Прог_10!D13)</f>
        <v>22065022.320000004</v>
      </c>
      <c r="E13" s="26">
        <f>SUM(Прог_1:Прог_10!E13)</f>
        <v>43527623</v>
      </c>
      <c r="F13" s="26">
        <f>SUM(Прог_1:Прог_10!F13)</f>
        <v>64437083</v>
      </c>
      <c r="G13" s="26">
        <f>SUM(Прог_1:Прог_10!G13)</f>
        <v>89066592</v>
      </c>
    </row>
    <row r="14" spans="1:7" ht="13.5" thickBot="1">
      <c r="A14" s="36" t="s">
        <v>10</v>
      </c>
      <c r="B14" s="26">
        <f>SUM(Прог_1:Прог_10!B14)</f>
        <v>6463000</v>
      </c>
      <c r="C14" s="26">
        <f>SUM(Прог_1:Прог_10!C14)</f>
        <v>8709461</v>
      </c>
      <c r="D14" s="26">
        <f>SUM(Прог_1:Прог_10!D14)</f>
        <v>404948.54000000004</v>
      </c>
      <c r="E14" s="26">
        <f>SUM(Прог_1:Прог_10!E14)</f>
        <v>684215</v>
      </c>
      <c r="F14" s="26">
        <f>SUM(Прог_1:Прог_10!F14)</f>
        <v>1615338</v>
      </c>
      <c r="G14" s="26">
        <f>SUM(Прог_1:Прог_10!G14)</f>
        <v>9757663</v>
      </c>
    </row>
    <row r="15" spans="1:7" ht="13.5" thickBot="1">
      <c r="A15" s="35"/>
      <c r="B15" s="26"/>
      <c r="C15" s="26"/>
      <c r="D15" s="26"/>
      <c r="E15" s="26"/>
      <c r="F15" s="26"/>
      <c r="G15" s="26"/>
    </row>
    <row r="16" spans="1:7" s="39" customFormat="1" ht="26.25" thickBot="1">
      <c r="A16" s="37" t="s">
        <v>11</v>
      </c>
      <c r="B16" s="38">
        <f>+SUM(B17:B22)</f>
        <v>17721000</v>
      </c>
      <c r="C16" s="38">
        <f t="shared" ref="C16:G16" si="1">+SUM(C17:C22)</f>
        <v>22506498</v>
      </c>
      <c r="D16" s="38">
        <f t="shared" si="1"/>
        <v>7092085.2999999998</v>
      </c>
      <c r="E16" s="38">
        <f t="shared" si="1"/>
        <v>10413187</v>
      </c>
      <c r="F16" s="38">
        <f t="shared" si="1"/>
        <v>15712556</v>
      </c>
      <c r="G16" s="38">
        <f t="shared" si="1"/>
        <v>20337877</v>
      </c>
    </row>
    <row r="17" spans="1:7" ht="13.5" thickBot="1">
      <c r="A17" s="35" t="s">
        <v>21</v>
      </c>
      <c r="B17" s="26"/>
      <c r="C17" s="26"/>
      <c r="D17" s="26"/>
      <c r="E17" s="26"/>
      <c r="F17" s="26"/>
      <c r="G17" s="26"/>
    </row>
    <row r="18" spans="1:7" ht="26.25" thickBot="1">
      <c r="A18" s="35" t="str">
        <f>+Прог_2!A18</f>
        <v xml:space="preserve">Изпаднали в беда български граждани в чужбина
</v>
      </c>
      <c r="B18" s="35">
        <f>+Прог_2!B18</f>
        <v>500000</v>
      </c>
      <c r="C18" s="35">
        <f>+Прог_2!C18</f>
        <v>500000</v>
      </c>
      <c r="D18" s="35">
        <f>+Прог_2!D18</f>
        <v>0</v>
      </c>
      <c r="E18" s="35">
        <f>+Прог_2!E18</f>
        <v>0</v>
      </c>
      <c r="F18" s="35">
        <f>+Прог_2!F18</f>
        <v>0</v>
      </c>
      <c r="G18" s="35">
        <f>+Прог_2!G18</f>
        <v>0</v>
      </c>
    </row>
    <row r="19" spans="1:7" ht="39" thickBot="1">
      <c r="A19" s="35" t="str">
        <f>+Прог_5!A18</f>
        <v>Финансиране на вноските на Република България към бюджетите на НАТО за новата главна квартира в Брюксел, кралство Белгия</v>
      </c>
      <c r="B19" s="35">
        <f>+Прог_5!B18</f>
        <v>603000</v>
      </c>
      <c r="C19" s="35">
        <f>+Прог_5!C18</f>
        <v>603000</v>
      </c>
      <c r="D19" s="35">
        <f>+Прог_5!D18</f>
        <v>574857.80000000005</v>
      </c>
      <c r="E19" s="35">
        <f>+Прог_5!E18</f>
        <v>574858</v>
      </c>
      <c r="F19" s="35">
        <f>+Прог_5!F18</f>
        <v>574858</v>
      </c>
      <c r="G19" s="35">
        <f>+Прог_5!G18</f>
        <v>574858</v>
      </c>
    </row>
    <row r="20" spans="1:7" ht="26.25" thickBot="1">
      <c r="A20" s="35" t="str">
        <f>+Прог_7!A18</f>
        <v>Разходи за членски внос и участие в нетърговски организации и дейности</v>
      </c>
      <c r="B20" s="35">
        <f>+Прог_7!B18</f>
        <v>10618000</v>
      </c>
      <c r="C20" s="35">
        <f>+Прог_7!C18</f>
        <v>10618000</v>
      </c>
      <c r="D20" s="35">
        <f>+Прог_7!D18</f>
        <v>6428529.5</v>
      </c>
      <c r="E20" s="35">
        <f>+Прог_7!E18</f>
        <v>8833096</v>
      </c>
      <c r="F20" s="35">
        <f>+Прог_7!F18</f>
        <v>8964210</v>
      </c>
      <c r="G20" s="35">
        <f>+Прог_7!G18</f>
        <v>10422800</v>
      </c>
    </row>
    <row r="21" spans="1:7" ht="26.25" thickBot="1">
      <c r="A21" s="35" t="str">
        <f>+Прог_7!A19</f>
        <v>Официална помощ за развитие и хуманитарна помощ</v>
      </c>
      <c r="B21" s="35">
        <f>+Прог_7!B19</f>
        <v>6000000</v>
      </c>
      <c r="C21" s="35">
        <f>+Прог_7!C19</f>
        <v>10785498</v>
      </c>
      <c r="D21" s="35">
        <f>+Прог_7!D19</f>
        <v>88698</v>
      </c>
      <c r="E21" s="35">
        <f>+Прог_7!E19</f>
        <v>1005233</v>
      </c>
      <c r="F21" s="35">
        <f>+Прог_7!F19</f>
        <v>6173488</v>
      </c>
      <c r="G21" s="35">
        <f>+Прог_7!G19</f>
        <v>9340219</v>
      </c>
    </row>
    <row r="22" spans="1:7" ht="13.5" thickBot="1">
      <c r="A22" s="35"/>
      <c r="B22" s="26"/>
      <c r="C22" s="26"/>
      <c r="D22" s="26"/>
      <c r="E22" s="26"/>
      <c r="F22" s="26"/>
      <c r="G22" s="26"/>
    </row>
    <row r="23" spans="1:7" ht="13.5" thickBot="1">
      <c r="A23" s="34" t="s">
        <v>13</v>
      </c>
      <c r="B23" s="25">
        <f>+B16+B10</f>
        <v>128358000</v>
      </c>
      <c r="C23" s="25">
        <f t="shared" ref="C23:G23" si="2">+C16+C10</f>
        <v>138727748</v>
      </c>
      <c r="D23" s="25">
        <f t="shared" si="2"/>
        <v>34973102</v>
      </c>
      <c r="E23" s="25">
        <f t="shared" si="2"/>
        <v>65608028</v>
      </c>
      <c r="F23" s="25">
        <f t="shared" si="2"/>
        <v>98125733</v>
      </c>
      <c r="G23" s="25">
        <f t="shared" si="2"/>
        <v>142362892</v>
      </c>
    </row>
    <row r="24" spans="1:7" ht="13.5" thickBot="1">
      <c r="A24" s="35"/>
      <c r="B24" s="26"/>
      <c r="C24" s="26"/>
      <c r="D24" s="26"/>
      <c r="E24" s="26"/>
      <c r="F24" s="26"/>
      <c r="G24" s="26"/>
    </row>
    <row r="25" spans="1:7" ht="13.5" thickBot="1">
      <c r="A25" s="35" t="s">
        <v>14</v>
      </c>
      <c r="B25" s="26">
        <f>SUM(Прог_1:Прог_10!B23)</f>
        <v>1411</v>
      </c>
      <c r="C25" s="26">
        <f>SUM(Прог_1:Прог_10!C23)</f>
        <v>1411</v>
      </c>
      <c r="D25" s="26">
        <f>SUM(Прог_1:Прог_10!D23)</f>
        <v>1216</v>
      </c>
      <c r="E25" s="26">
        <f>SUM(Прог_1:Прог_10!E23)</f>
        <v>1218</v>
      </c>
      <c r="F25" s="26">
        <f>SUM(Прог_1:Прог_10!F23)</f>
        <v>1245</v>
      </c>
      <c r="G25" s="26">
        <f>SUM(Прог_1:Прог_10!G23)</f>
        <v>1244</v>
      </c>
    </row>
    <row r="26" spans="1:7" ht="15.75">
      <c r="A26" s="40"/>
    </row>
    <row r="27" spans="1:7">
      <c r="A27" s="65" t="s">
        <v>31</v>
      </c>
      <c r="B27" s="66"/>
      <c r="C27" s="66"/>
      <c r="D27" s="66"/>
      <c r="E27" s="66"/>
      <c r="F27" s="66"/>
      <c r="G27" s="66"/>
    </row>
    <row r="28" spans="1:7">
      <c r="A28" s="66"/>
      <c r="B28" s="66"/>
      <c r="C28" s="66"/>
      <c r="D28" s="66"/>
      <c r="E28" s="66"/>
      <c r="F28" s="66"/>
      <c r="G28" s="66"/>
    </row>
  </sheetData>
  <mergeCells count="7">
    <mergeCell ref="A27:G28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62</v>
      </c>
      <c r="B6" s="62"/>
      <c r="C6" s="62"/>
      <c r="D6" s="62"/>
      <c r="E6" s="62"/>
      <c r="F6" s="62"/>
      <c r="G6" s="63"/>
    </row>
    <row r="7" spans="1:7" ht="12.75" customHeight="1">
      <c r="A7" s="2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23067800</v>
      </c>
      <c r="C10" s="25">
        <f t="shared" ref="C10:G10" si="0">+C12+C13+C14</f>
        <v>23683702</v>
      </c>
      <c r="D10" s="25">
        <f t="shared" si="0"/>
        <v>3980852.7100000004</v>
      </c>
      <c r="E10" s="25">
        <f t="shared" si="0"/>
        <v>9475816</v>
      </c>
      <c r="F10" s="25">
        <f t="shared" si="0"/>
        <v>13276230</v>
      </c>
      <c r="G10" s="25">
        <f t="shared" si="0"/>
        <v>24711196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24">
        <v>13377500</v>
      </c>
      <c r="C12" s="24">
        <v>13651152</v>
      </c>
      <c r="D12" s="24">
        <v>3141192.52</v>
      </c>
      <c r="E12" s="24">
        <v>6675878</v>
      </c>
      <c r="F12" s="24">
        <v>9533407</v>
      </c>
      <c r="G12" s="7">
        <v>13934039</v>
      </c>
    </row>
    <row r="13" spans="1:7" ht="13.5" thickBot="1">
      <c r="A13" s="9" t="s">
        <v>9</v>
      </c>
      <c r="B13" s="24">
        <v>7000300</v>
      </c>
      <c r="C13" s="24">
        <v>7342550</v>
      </c>
      <c r="D13" s="24">
        <v>687457.8</v>
      </c>
      <c r="E13" s="24">
        <v>2600430</v>
      </c>
      <c r="F13" s="24">
        <v>3503633</v>
      </c>
      <c r="G13" s="7">
        <v>6250038</v>
      </c>
    </row>
    <row r="14" spans="1:7" ht="13.5" thickBot="1">
      <c r="A14" s="9" t="s">
        <v>10</v>
      </c>
      <c r="B14" s="24">
        <v>2690000</v>
      </c>
      <c r="C14" s="24">
        <v>2690000</v>
      </c>
      <c r="D14" s="24">
        <v>152202.39000000001</v>
      </c>
      <c r="E14" s="24">
        <v>199508</v>
      </c>
      <c r="F14" s="24">
        <v>239190</v>
      </c>
      <c r="G14" s="7">
        <v>4527119</v>
      </c>
    </row>
    <row r="15" spans="1:7" ht="13.5" thickBot="1">
      <c r="A15" s="8"/>
      <c r="B15" s="7"/>
      <c r="C15" s="7"/>
      <c r="D15" s="7"/>
      <c r="E15" s="7"/>
      <c r="F15" s="7"/>
      <c r="G15" s="7">
        <v>6250032</v>
      </c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23067800</v>
      </c>
      <c r="C21" s="25">
        <f t="shared" ref="C21:G21" si="2">+C16+C10</f>
        <v>23683702</v>
      </c>
      <c r="D21" s="25">
        <f t="shared" si="2"/>
        <v>3980852.7100000004</v>
      </c>
      <c r="E21" s="25">
        <f t="shared" si="2"/>
        <v>9475816</v>
      </c>
      <c r="F21" s="25">
        <f t="shared" si="2"/>
        <v>13276230</v>
      </c>
      <c r="G21" s="25">
        <f t="shared" si="2"/>
        <v>24711196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>
        <v>660</v>
      </c>
      <c r="C23" s="10">
        <v>660</v>
      </c>
      <c r="D23" s="10">
        <v>563</v>
      </c>
      <c r="E23" s="10">
        <v>558</v>
      </c>
      <c r="F23" s="10">
        <v>547</v>
      </c>
      <c r="G23" s="10">
        <v>547</v>
      </c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6:G6"/>
    <mergeCell ref="B7:B9"/>
    <mergeCell ref="A3:G3"/>
    <mergeCell ref="A4:G4"/>
    <mergeCell ref="A5:G5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6"/>
  <sheetViews>
    <sheetView zoomScale="115" zoomScaleNormal="115" workbookViewId="0">
      <selection activeCell="G24" sqref="G24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  <col min="11" max="11" width="11.83203125" bestFit="1" customWidth="1"/>
  </cols>
  <sheetData>
    <row r="3" spans="1:11" ht="15.75">
      <c r="A3" s="52" t="s">
        <v>0</v>
      </c>
      <c r="B3" s="52"/>
      <c r="C3" s="52"/>
      <c r="D3" s="52"/>
      <c r="E3" s="52"/>
      <c r="F3" s="52"/>
      <c r="G3" s="52"/>
    </row>
    <row r="4" spans="1:11" ht="15.75">
      <c r="A4" s="53" t="s">
        <v>72</v>
      </c>
      <c r="B4" s="53"/>
      <c r="C4" s="53"/>
      <c r="D4" s="53"/>
      <c r="E4" s="53"/>
      <c r="F4" s="53"/>
      <c r="G4" s="53"/>
    </row>
    <row r="5" spans="1:11" ht="13.5" thickBot="1">
      <c r="A5" s="64" t="s">
        <v>1</v>
      </c>
      <c r="B5" s="64"/>
      <c r="C5" s="64"/>
      <c r="D5" s="64"/>
      <c r="E5" s="64"/>
      <c r="F5" s="64"/>
      <c r="G5" s="64"/>
    </row>
    <row r="6" spans="1:11" ht="13.5" thickBot="1">
      <c r="A6" s="61" t="s">
        <v>63</v>
      </c>
      <c r="B6" s="62"/>
      <c r="C6" s="62"/>
      <c r="D6" s="62"/>
      <c r="E6" s="62"/>
      <c r="F6" s="62"/>
      <c r="G6" s="63"/>
    </row>
    <row r="7" spans="1:11" ht="12.75" customHeight="1">
      <c r="A7" s="41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11">
      <c r="A8" s="41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11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11" ht="13.5" thickBot="1">
      <c r="A10" s="6" t="s">
        <v>6</v>
      </c>
      <c r="B10" s="25">
        <f>+B12+B13+B14</f>
        <v>82626600</v>
      </c>
      <c r="C10" s="25">
        <f t="shared" ref="C10:G10" si="0">+C12+C13+C14</f>
        <v>87395560</v>
      </c>
      <c r="D10" s="25">
        <f t="shared" si="0"/>
        <v>23427530.469999999</v>
      </c>
      <c r="E10" s="25">
        <f t="shared" si="0"/>
        <v>44611342</v>
      </c>
      <c r="F10" s="25">
        <f t="shared" si="0"/>
        <v>66293891</v>
      </c>
      <c r="G10" s="25">
        <f t="shared" si="0"/>
        <v>94085601</v>
      </c>
    </row>
    <row r="11" spans="1:11" ht="13.5" thickBot="1">
      <c r="A11" s="8" t="s">
        <v>7</v>
      </c>
      <c r="B11" s="7"/>
      <c r="C11" s="7"/>
      <c r="D11" s="7"/>
      <c r="E11" s="7"/>
      <c r="F11" s="7"/>
      <c r="G11" s="7"/>
    </row>
    <row r="12" spans="1:11" ht="13.5" thickBot="1">
      <c r="A12" s="9" t="s">
        <v>8</v>
      </c>
      <c r="B12" s="24">
        <v>9625200</v>
      </c>
      <c r="C12" s="24">
        <v>10191090</v>
      </c>
      <c r="D12" s="24">
        <v>2132591.3200000003</v>
      </c>
      <c r="E12" s="24">
        <v>4011096</v>
      </c>
      <c r="F12" s="24">
        <v>6374967</v>
      </c>
      <c r="G12" s="7">
        <v>8628694</v>
      </c>
    </row>
    <row r="13" spans="1:11" ht="13.5" thickBot="1">
      <c r="A13" s="9" t="s">
        <v>9</v>
      </c>
      <c r="B13" s="24">
        <v>69235400</v>
      </c>
      <c r="C13" s="24">
        <v>71192009</v>
      </c>
      <c r="D13" s="24">
        <v>21042193</v>
      </c>
      <c r="E13" s="24">
        <v>40123660</v>
      </c>
      <c r="F13" s="24">
        <v>58556298</v>
      </c>
      <c r="G13" s="7">
        <v>80242866</v>
      </c>
      <c r="K13" s="24"/>
    </row>
    <row r="14" spans="1:11" ht="13.5" thickBot="1">
      <c r="A14" s="9" t="s">
        <v>10</v>
      </c>
      <c r="B14" s="24">
        <v>3766000</v>
      </c>
      <c r="C14" s="24">
        <v>6012461</v>
      </c>
      <c r="D14" s="24">
        <v>252746.15</v>
      </c>
      <c r="E14" s="24">
        <v>476586</v>
      </c>
      <c r="F14" s="24">
        <v>1362626</v>
      </c>
      <c r="G14" s="7">
        <v>5214041</v>
      </c>
    </row>
    <row r="15" spans="1:11" ht="13.5" thickBot="1">
      <c r="A15" s="8"/>
      <c r="B15" s="7"/>
      <c r="C15" s="7"/>
      <c r="D15" s="7"/>
      <c r="E15" s="7"/>
      <c r="F15" s="7"/>
      <c r="G15" s="7"/>
    </row>
    <row r="16" spans="1:11" s="39" customFormat="1" ht="26.25" thickBot="1">
      <c r="A16" s="37" t="s">
        <v>11</v>
      </c>
      <c r="B16" s="38">
        <f>+SUM(B17:B20)</f>
        <v>500000</v>
      </c>
      <c r="C16" s="38">
        <f t="shared" ref="C16:G16" si="1">+SUM(C17:C20)</f>
        <v>500000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39" thickBot="1">
      <c r="A18" s="47" t="s">
        <v>59</v>
      </c>
      <c r="B18" s="24">
        <v>500000</v>
      </c>
      <c r="C18" s="24">
        <v>500000</v>
      </c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83126600</v>
      </c>
      <c r="C21" s="25">
        <f t="shared" ref="C21:G21" si="2">+C16+C10</f>
        <v>87895560</v>
      </c>
      <c r="D21" s="25">
        <f t="shared" si="2"/>
        <v>23427530.469999999</v>
      </c>
      <c r="E21" s="25">
        <f t="shared" si="2"/>
        <v>44611342</v>
      </c>
      <c r="F21" s="25">
        <f t="shared" si="2"/>
        <v>66293891</v>
      </c>
      <c r="G21" s="25">
        <f t="shared" si="2"/>
        <v>94085601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>
        <v>720</v>
      </c>
      <c r="C23" s="10">
        <v>720</v>
      </c>
      <c r="D23" s="10">
        <v>627</v>
      </c>
      <c r="E23" s="10">
        <v>634</v>
      </c>
      <c r="F23" s="10">
        <v>672</v>
      </c>
      <c r="G23" s="10">
        <v>672</v>
      </c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G24" sqref="G24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64</v>
      </c>
      <c r="B6" s="62"/>
      <c r="C6" s="62"/>
      <c r="D6" s="62"/>
      <c r="E6" s="62"/>
      <c r="F6" s="62"/>
      <c r="G6" s="63"/>
    </row>
    <row r="7" spans="1:7" ht="12.75" customHeight="1">
      <c r="A7" s="23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3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536200</v>
      </c>
      <c r="C10" s="25">
        <f t="shared" ref="C10:G10" si="0">+C12+C13+C14</f>
        <v>617665</v>
      </c>
      <c r="D10" s="25">
        <f t="shared" si="0"/>
        <v>154153</v>
      </c>
      <c r="E10" s="25">
        <f t="shared" si="0"/>
        <v>341978</v>
      </c>
      <c r="F10" s="25">
        <f t="shared" si="0"/>
        <v>531034</v>
      </c>
      <c r="G10" s="25">
        <f t="shared" si="0"/>
        <v>786916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24">
        <v>358100</v>
      </c>
      <c r="C12" s="24">
        <v>418753</v>
      </c>
      <c r="D12" s="24">
        <v>104382</v>
      </c>
      <c r="E12" s="24">
        <v>231655</v>
      </c>
      <c r="F12" s="24">
        <v>348393</v>
      </c>
      <c r="G12" s="7">
        <v>479081</v>
      </c>
    </row>
    <row r="13" spans="1:7" ht="13.5" thickBot="1">
      <c r="A13" s="9" t="s">
        <v>9</v>
      </c>
      <c r="B13" s="24">
        <v>175100</v>
      </c>
      <c r="C13" s="24">
        <v>195912</v>
      </c>
      <c r="D13" s="24">
        <v>49771</v>
      </c>
      <c r="E13" s="24">
        <v>102202</v>
      </c>
      <c r="F13" s="24">
        <v>172321</v>
      </c>
      <c r="G13" s="7">
        <v>294534</v>
      </c>
    </row>
    <row r="14" spans="1:7" ht="13.5" thickBot="1">
      <c r="A14" s="9" t="s">
        <v>10</v>
      </c>
      <c r="B14" s="24">
        <v>3000</v>
      </c>
      <c r="C14" s="24">
        <v>3000</v>
      </c>
      <c r="D14" s="24">
        <v>0</v>
      </c>
      <c r="E14" s="24">
        <v>8121</v>
      </c>
      <c r="F14" s="24">
        <v>10320</v>
      </c>
      <c r="G14" s="7">
        <v>13301</v>
      </c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536200</v>
      </c>
      <c r="C21" s="25">
        <f t="shared" ref="C21:G21" si="2">+C16+C10</f>
        <v>617665</v>
      </c>
      <c r="D21" s="25">
        <f t="shared" si="2"/>
        <v>154153</v>
      </c>
      <c r="E21" s="25">
        <f t="shared" si="2"/>
        <v>341978</v>
      </c>
      <c r="F21" s="25">
        <f t="shared" si="2"/>
        <v>531034</v>
      </c>
      <c r="G21" s="25">
        <f t="shared" si="2"/>
        <v>786916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>
        <v>21</v>
      </c>
      <c r="C23" s="10">
        <v>21</v>
      </c>
      <c r="D23" s="10">
        <v>19</v>
      </c>
      <c r="E23" s="10">
        <v>19</v>
      </c>
      <c r="F23" s="10">
        <v>19</v>
      </c>
      <c r="G23" s="10">
        <v>19</v>
      </c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65</v>
      </c>
      <c r="B6" s="62"/>
      <c r="C6" s="62"/>
      <c r="D6" s="62"/>
      <c r="E6" s="62"/>
      <c r="F6" s="62"/>
      <c r="G6" s="63"/>
    </row>
    <row r="7" spans="1:7" ht="12.75" customHeight="1">
      <c r="A7" s="23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3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194500</v>
      </c>
      <c r="C10" s="25">
        <f t="shared" ref="C10:G10" si="0">+C12+C13+C14</f>
        <v>235532</v>
      </c>
      <c r="D10" s="25">
        <f t="shared" si="0"/>
        <v>45455</v>
      </c>
      <c r="E10" s="25">
        <f t="shared" si="0"/>
        <v>102001</v>
      </c>
      <c r="F10" s="25">
        <f t="shared" si="0"/>
        <v>163144</v>
      </c>
      <c r="G10" s="25">
        <f t="shared" si="0"/>
        <v>274207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24">
        <v>117300</v>
      </c>
      <c r="C12" s="24">
        <v>161582</v>
      </c>
      <c r="D12" s="24">
        <v>32880</v>
      </c>
      <c r="E12" s="24">
        <v>64374</v>
      </c>
      <c r="F12" s="24">
        <v>103989</v>
      </c>
      <c r="G12" s="7">
        <v>158946</v>
      </c>
    </row>
    <row r="13" spans="1:7" ht="13.5" thickBot="1">
      <c r="A13" s="9" t="s">
        <v>9</v>
      </c>
      <c r="B13" s="24">
        <v>73200</v>
      </c>
      <c r="C13" s="24">
        <v>69950</v>
      </c>
      <c r="D13" s="24">
        <v>12575</v>
      </c>
      <c r="E13" s="24">
        <v>37627</v>
      </c>
      <c r="F13" s="24">
        <v>55953</v>
      </c>
      <c r="G13" s="7">
        <v>112059</v>
      </c>
    </row>
    <row r="14" spans="1:7" ht="13.5" thickBot="1">
      <c r="A14" s="9" t="s">
        <v>10</v>
      </c>
      <c r="B14" s="24">
        <v>4000</v>
      </c>
      <c r="C14" s="24">
        <v>4000</v>
      </c>
      <c r="D14" s="24">
        <v>0</v>
      </c>
      <c r="E14" s="24">
        <v>0</v>
      </c>
      <c r="F14" s="24">
        <v>3202</v>
      </c>
      <c r="G14" s="7">
        <v>3202</v>
      </c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194500</v>
      </c>
      <c r="C21" s="25">
        <f t="shared" ref="C21:G21" si="2">+C16+C10</f>
        <v>235532</v>
      </c>
      <c r="D21" s="25">
        <f t="shared" si="2"/>
        <v>45455</v>
      </c>
      <c r="E21" s="25">
        <f t="shared" si="2"/>
        <v>102001</v>
      </c>
      <c r="F21" s="25">
        <f t="shared" si="2"/>
        <v>163144</v>
      </c>
      <c r="G21" s="25">
        <f t="shared" si="2"/>
        <v>274207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>
        <v>10</v>
      </c>
      <c r="C23" s="10">
        <v>10</v>
      </c>
      <c r="D23" s="10">
        <v>7</v>
      </c>
      <c r="E23" s="10">
        <v>7</v>
      </c>
      <c r="F23" s="10">
        <v>7</v>
      </c>
      <c r="G23" s="10">
        <v>6</v>
      </c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71</v>
      </c>
      <c r="B6" s="62"/>
      <c r="C6" s="62"/>
      <c r="D6" s="62"/>
      <c r="E6" s="62"/>
      <c r="F6" s="62"/>
      <c r="G6" s="63"/>
    </row>
    <row r="7" spans="1:7" ht="12.75" customHeight="1">
      <c r="A7" s="41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41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355000</v>
      </c>
      <c r="C10" s="25">
        <f t="shared" ref="C10:G10" si="0">+C12+C13+C14</f>
        <v>355000</v>
      </c>
      <c r="D10" s="25">
        <f t="shared" si="0"/>
        <v>40361.96</v>
      </c>
      <c r="E10" s="25">
        <f t="shared" si="0"/>
        <v>66944</v>
      </c>
      <c r="F10" s="25">
        <f t="shared" si="0"/>
        <v>108837</v>
      </c>
      <c r="G10" s="25">
        <f t="shared" si="0"/>
        <v>93679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7"/>
      <c r="C12" s="7">
        <v>0</v>
      </c>
      <c r="D12" s="24">
        <v>0</v>
      </c>
      <c r="E12" s="24">
        <v>0</v>
      </c>
      <c r="F12" s="24">
        <v>0</v>
      </c>
      <c r="G12" s="7"/>
    </row>
    <row r="13" spans="1:7" ht="13.5" thickBot="1">
      <c r="A13" s="9" t="s">
        <v>9</v>
      </c>
      <c r="B13" s="24">
        <v>355000</v>
      </c>
      <c r="C13" s="24">
        <v>355000</v>
      </c>
      <c r="D13" s="24">
        <v>40361.96</v>
      </c>
      <c r="E13" s="24">
        <v>66944</v>
      </c>
      <c r="F13" s="24">
        <v>108837</v>
      </c>
      <c r="G13" s="7">
        <v>93679</v>
      </c>
    </row>
    <row r="14" spans="1:7" ht="13.5" thickBot="1">
      <c r="A14" s="9" t="s">
        <v>10</v>
      </c>
      <c r="B14" s="7"/>
      <c r="C14" s="7">
        <v>0</v>
      </c>
      <c r="D14" s="24">
        <v>0</v>
      </c>
      <c r="E14" s="24">
        <v>0</v>
      </c>
      <c r="F14" s="24">
        <v>0</v>
      </c>
      <c r="G14" s="7"/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603000</v>
      </c>
      <c r="C16" s="38">
        <f t="shared" ref="C16:G16" si="1">+SUM(C17:C20)</f>
        <v>603000</v>
      </c>
      <c r="D16" s="38">
        <f t="shared" si="1"/>
        <v>574857.80000000005</v>
      </c>
      <c r="E16" s="38">
        <f t="shared" si="1"/>
        <v>574858</v>
      </c>
      <c r="F16" s="38">
        <f t="shared" si="1"/>
        <v>574858</v>
      </c>
      <c r="G16" s="38">
        <f t="shared" si="1"/>
        <v>574858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39" thickBot="1">
      <c r="A18" s="47" t="s">
        <v>58</v>
      </c>
      <c r="B18" s="24">
        <v>603000</v>
      </c>
      <c r="C18" s="24">
        <v>603000</v>
      </c>
      <c r="D18" s="24">
        <v>574857.80000000005</v>
      </c>
      <c r="E18" s="24">
        <v>574858</v>
      </c>
      <c r="F18" s="24">
        <v>574858</v>
      </c>
      <c r="G18" s="7">
        <v>574858</v>
      </c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958000</v>
      </c>
      <c r="C21" s="25">
        <f t="shared" ref="C21:G21" si="2">+C16+C10</f>
        <v>958000</v>
      </c>
      <c r="D21" s="25">
        <f t="shared" si="2"/>
        <v>615219.76</v>
      </c>
      <c r="E21" s="25">
        <f t="shared" si="2"/>
        <v>641802</v>
      </c>
      <c r="F21" s="25">
        <f t="shared" si="2"/>
        <v>683695</v>
      </c>
      <c r="G21" s="25">
        <f t="shared" si="2"/>
        <v>668537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/>
      <c r="C23" s="10"/>
      <c r="D23" s="10"/>
      <c r="E23" s="10"/>
      <c r="F23" s="10"/>
      <c r="G23" s="10"/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66</v>
      </c>
      <c r="B6" s="62"/>
      <c r="C6" s="62"/>
      <c r="D6" s="62"/>
      <c r="E6" s="62"/>
      <c r="F6" s="62"/>
      <c r="G6" s="63"/>
    </row>
    <row r="7" spans="1:7" ht="12.75" customHeight="1">
      <c r="A7" s="23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3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331000</v>
      </c>
      <c r="C10" s="25">
        <f t="shared" ref="C10:G10" si="0">+C12+C13+C14</f>
        <v>331000</v>
      </c>
      <c r="D10" s="25">
        <f t="shared" si="0"/>
        <v>21509.38</v>
      </c>
      <c r="E10" s="25">
        <f t="shared" si="0"/>
        <v>33660</v>
      </c>
      <c r="F10" s="25">
        <f t="shared" si="0"/>
        <v>57216</v>
      </c>
      <c r="G10" s="25">
        <f t="shared" si="0"/>
        <v>93882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7"/>
      <c r="C12" s="7">
        <v>0</v>
      </c>
      <c r="D12" s="24">
        <v>0</v>
      </c>
      <c r="E12" s="24">
        <v>0</v>
      </c>
      <c r="F12" s="24">
        <v>0</v>
      </c>
      <c r="G12" s="7"/>
    </row>
    <row r="13" spans="1:7" ht="13.5" thickBot="1">
      <c r="A13" s="9" t="s">
        <v>9</v>
      </c>
      <c r="B13" s="24">
        <v>331000</v>
      </c>
      <c r="C13" s="24">
        <v>331000</v>
      </c>
      <c r="D13" s="24">
        <v>21509.38</v>
      </c>
      <c r="E13" s="24">
        <v>33660</v>
      </c>
      <c r="F13" s="24">
        <v>57216</v>
      </c>
      <c r="G13" s="7">
        <v>93882</v>
      </c>
    </row>
    <row r="14" spans="1:7" ht="13.5" thickBot="1">
      <c r="A14" s="9" t="s">
        <v>10</v>
      </c>
      <c r="B14" s="7"/>
      <c r="C14" s="7">
        <v>0</v>
      </c>
      <c r="D14" s="24">
        <v>0</v>
      </c>
      <c r="E14" s="24">
        <v>0</v>
      </c>
      <c r="F14" s="24">
        <v>0</v>
      </c>
      <c r="G14" s="7"/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331000</v>
      </c>
      <c r="C21" s="25">
        <f t="shared" ref="C21:G21" si="2">+C16+C10</f>
        <v>331000</v>
      </c>
      <c r="D21" s="25">
        <f t="shared" si="2"/>
        <v>21509.38</v>
      </c>
      <c r="E21" s="25">
        <f t="shared" si="2"/>
        <v>33660</v>
      </c>
      <c r="F21" s="25">
        <f t="shared" si="2"/>
        <v>57216</v>
      </c>
      <c r="G21" s="25">
        <f t="shared" si="2"/>
        <v>93882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/>
      <c r="C23" s="10"/>
      <c r="D23" s="10"/>
      <c r="E23" s="10"/>
      <c r="F23" s="10"/>
      <c r="G23" s="10"/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67</v>
      </c>
      <c r="B6" s="62"/>
      <c r="C6" s="62"/>
      <c r="D6" s="62"/>
      <c r="E6" s="62"/>
      <c r="F6" s="62"/>
      <c r="G6" s="63"/>
    </row>
    <row r="7" spans="1:7" ht="12.75" customHeight="1">
      <c r="A7" s="41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41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466000</v>
      </c>
      <c r="C10" s="25">
        <f t="shared" ref="C10:G10" si="0">+C12+C13+C14</f>
        <v>542891</v>
      </c>
      <c r="D10" s="25">
        <f t="shared" si="0"/>
        <v>52579.51</v>
      </c>
      <c r="E10" s="25">
        <f t="shared" si="0"/>
        <v>111699</v>
      </c>
      <c r="F10" s="25">
        <f t="shared" si="0"/>
        <v>174886</v>
      </c>
      <c r="G10" s="25">
        <f t="shared" si="0"/>
        <v>227777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7"/>
      <c r="C12" s="7">
        <v>0</v>
      </c>
      <c r="D12" s="24">
        <v>0</v>
      </c>
      <c r="E12" s="24">
        <v>0</v>
      </c>
      <c r="F12" s="24">
        <v>0</v>
      </c>
      <c r="G12" s="7"/>
    </row>
    <row r="13" spans="1:7" ht="13.5" thickBot="1">
      <c r="A13" s="9" t="s">
        <v>9</v>
      </c>
      <c r="B13" s="24">
        <v>466000</v>
      </c>
      <c r="C13" s="24">
        <v>542891</v>
      </c>
      <c r="D13" s="24">
        <v>52579.51</v>
      </c>
      <c r="E13" s="24">
        <v>111699</v>
      </c>
      <c r="F13" s="24">
        <v>174886</v>
      </c>
      <c r="G13" s="7">
        <v>227777</v>
      </c>
    </row>
    <row r="14" spans="1:7" ht="13.5" thickBot="1">
      <c r="A14" s="9" t="s">
        <v>10</v>
      </c>
      <c r="B14" s="7"/>
      <c r="C14" s="7">
        <v>0</v>
      </c>
      <c r="D14" s="24">
        <v>0</v>
      </c>
      <c r="E14" s="24">
        <v>0</v>
      </c>
      <c r="F14" s="24">
        <v>0</v>
      </c>
      <c r="G14" s="7"/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16618000</v>
      </c>
      <c r="C16" s="38">
        <f t="shared" ref="C16:G16" si="1">+SUM(C17:C20)</f>
        <v>21403498</v>
      </c>
      <c r="D16" s="38">
        <f t="shared" si="1"/>
        <v>6517227.5</v>
      </c>
      <c r="E16" s="38">
        <f t="shared" si="1"/>
        <v>9838329</v>
      </c>
      <c r="F16" s="38">
        <f t="shared" si="1"/>
        <v>15137698</v>
      </c>
      <c r="G16" s="38">
        <f t="shared" si="1"/>
        <v>19763019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26.25" thickBot="1">
      <c r="A18" s="47" t="s">
        <v>60</v>
      </c>
      <c r="B18" s="24">
        <v>10618000</v>
      </c>
      <c r="C18" s="24">
        <v>10618000</v>
      </c>
      <c r="D18" s="24">
        <v>6428529.5</v>
      </c>
      <c r="E18" s="24">
        <v>8833096</v>
      </c>
      <c r="F18" s="24">
        <v>8964210</v>
      </c>
      <c r="G18" s="7">
        <v>10422800</v>
      </c>
    </row>
    <row r="19" spans="1:7" ht="26.25" thickBot="1">
      <c r="A19" s="47" t="s">
        <v>61</v>
      </c>
      <c r="B19" s="24">
        <v>6000000</v>
      </c>
      <c r="C19" s="24">
        <v>10785498</v>
      </c>
      <c r="D19" s="24">
        <v>88698</v>
      </c>
      <c r="E19" s="24">
        <v>1005233</v>
      </c>
      <c r="F19" s="24">
        <v>6173488</v>
      </c>
      <c r="G19" s="7">
        <v>9340219</v>
      </c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17084000</v>
      </c>
      <c r="C21" s="25">
        <f t="shared" ref="C21:G21" si="2">+C16+C10</f>
        <v>21946389</v>
      </c>
      <c r="D21" s="25">
        <f t="shared" si="2"/>
        <v>6569807.0099999998</v>
      </c>
      <c r="E21" s="25">
        <f t="shared" si="2"/>
        <v>9950028</v>
      </c>
      <c r="F21" s="25">
        <f t="shared" si="2"/>
        <v>15312584</v>
      </c>
      <c r="G21" s="25">
        <f t="shared" si="2"/>
        <v>19990796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/>
      <c r="C23" s="10"/>
      <c r="D23" s="10"/>
      <c r="E23" s="10"/>
      <c r="F23" s="10"/>
      <c r="G23" s="10"/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26"/>
  <sheetViews>
    <sheetView zoomScale="115" zoomScaleNormal="115" workbookViewId="0">
      <selection activeCell="A5" sqref="A5:G5"/>
    </sheetView>
  </sheetViews>
  <sheetFormatPr defaultRowHeight="12.75"/>
  <cols>
    <col min="1" max="1" width="51.6640625" customWidth="1"/>
    <col min="2" max="2" width="15.1640625" customWidth="1"/>
    <col min="3" max="3" width="14.83203125" customWidth="1"/>
    <col min="4" max="4" width="12.83203125" customWidth="1"/>
    <col min="5" max="5" width="11.83203125" customWidth="1"/>
    <col min="6" max="6" width="12" customWidth="1"/>
    <col min="7" max="7" width="17" customWidth="1"/>
  </cols>
  <sheetData>
    <row r="3" spans="1:7" ht="15.75">
      <c r="A3" s="52" t="s">
        <v>0</v>
      </c>
      <c r="B3" s="52"/>
      <c r="C3" s="52"/>
      <c r="D3" s="52"/>
      <c r="E3" s="52"/>
      <c r="F3" s="52"/>
      <c r="G3" s="52"/>
    </row>
    <row r="4" spans="1:7" ht="15.75">
      <c r="A4" s="53" t="s">
        <v>72</v>
      </c>
      <c r="B4" s="53"/>
      <c r="C4" s="53"/>
      <c r="D4" s="53"/>
      <c r="E4" s="53"/>
      <c r="F4" s="53"/>
      <c r="G4" s="53"/>
    </row>
    <row r="5" spans="1:7" ht="13.5" thickBot="1">
      <c r="A5" s="64" t="s">
        <v>1</v>
      </c>
      <c r="B5" s="64"/>
      <c r="C5" s="64"/>
      <c r="D5" s="64"/>
      <c r="E5" s="64"/>
      <c r="F5" s="64"/>
      <c r="G5" s="64"/>
    </row>
    <row r="6" spans="1:7" ht="13.5" thickBot="1">
      <c r="A6" s="61" t="s">
        <v>68</v>
      </c>
      <c r="B6" s="62"/>
      <c r="C6" s="62"/>
      <c r="D6" s="62"/>
      <c r="E6" s="62"/>
      <c r="F6" s="62"/>
      <c r="G6" s="63"/>
    </row>
    <row r="7" spans="1:7" ht="12.75" customHeight="1">
      <c r="A7" s="23" t="s">
        <v>2</v>
      </c>
      <c r="B7" s="49" t="s">
        <v>24</v>
      </c>
      <c r="C7" s="56" t="s">
        <v>26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>
      <c r="A8" s="23" t="s">
        <v>3</v>
      </c>
      <c r="B8" s="50"/>
      <c r="C8" s="57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>
      <c r="A9" s="3"/>
      <c r="B9" s="51"/>
      <c r="C9" s="58"/>
      <c r="D9" s="20" t="s">
        <v>25</v>
      </c>
      <c r="E9" s="5" t="s">
        <v>27</v>
      </c>
      <c r="F9" s="5" t="s">
        <v>28</v>
      </c>
      <c r="G9" s="5" t="s">
        <v>29</v>
      </c>
    </row>
    <row r="10" spans="1:7" ht="13.5" thickBot="1">
      <c r="A10" s="6" t="s">
        <v>6</v>
      </c>
      <c r="B10" s="25">
        <f>+B12+B13+B14</f>
        <v>312000</v>
      </c>
      <c r="C10" s="25">
        <f t="shared" ref="C10:G10" si="0">+C12+C13+C14</f>
        <v>312000</v>
      </c>
      <c r="D10" s="25">
        <f t="shared" si="0"/>
        <v>31301.03</v>
      </c>
      <c r="E10" s="25">
        <f t="shared" si="0"/>
        <v>52636</v>
      </c>
      <c r="F10" s="25">
        <f t="shared" si="0"/>
        <v>82105</v>
      </c>
      <c r="G10" s="25">
        <f t="shared" si="0"/>
        <v>106368</v>
      </c>
    </row>
    <row r="11" spans="1:7" ht="13.5" thickBot="1">
      <c r="A11" s="8" t="s">
        <v>7</v>
      </c>
      <c r="B11" s="7"/>
      <c r="C11" s="7"/>
      <c r="D11" s="7"/>
      <c r="E11" s="7"/>
      <c r="F11" s="7"/>
      <c r="G11" s="7"/>
    </row>
    <row r="12" spans="1:7" ht="13.5" thickBot="1">
      <c r="A12" s="9" t="s">
        <v>8</v>
      </c>
      <c r="B12" s="7"/>
      <c r="C12" s="7">
        <v>0</v>
      </c>
      <c r="D12" s="24">
        <v>0</v>
      </c>
      <c r="E12" s="24">
        <v>0</v>
      </c>
      <c r="F12" s="24">
        <v>0</v>
      </c>
      <c r="G12" s="7"/>
    </row>
    <row r="13" spans="1:7" ht="13.5" thickBot="1">
      <c r="A13" s="9" t="s">
        <v>9</v>
      </c>
      <c r="B13" s="24">
        <v>312000</v>
      </c>
      <c r="C13" s="24">
        <v>312000</v>
      </c>
      <c r="D13" s="24">
        <v>31301.03</v>
      </c>
      <c r="E13" s="24">
        <v>52636</v>
      </c>
      <c r="F13" s="24">
        <v>82105</v>
      </c>
      <c r="G13" s="7">
        <v>106368</v>
      </c>
    </row>
    <row r="14" spans="1:7" ht="13.5" thickBot="1">
      <c r="A14" s="9" t="s">
        <v>10</v>
      </c>
      <c r="B14" s="7"/>
      <c r="C14" s="7">
        <v>0</v>
      </c>
      <c r="D14" s="24">
        <v>0</v>
      </c>
      <c r="E14" s="24">
        <v>0</v>
      </c>
      <c r="F14" s="24">
        <v>0</v>
      </c>
      <c r="G14" s="7"/>
    </row>
    <row r="15" spans="1:7" ht="13.5" thickBot="1">
      <c r="A15" s="8"/>
      <c r="B15" s="7"/>
      <c r="C15" s="7"/>
      <c r="D15" s="7"/>
      <c r="E15" s="7"/>
      <c r="F15" s="7"/>
      <c r="G15" s="7"/>
    </row>
    <row r="16" spans="1:7" s="39" customFormat="1" ht="26.25" thickBot="1">
      <c r="A16" s="37" t="s">
        <v>11</v>
      </c>
      <c r="B16" s="38">
        <f>+SUM(B17:B20)</f>
        <v>0</v>
      </c>
      <c r="C16" s="38">
        <f t="shared" ref="C16:G16" si="1">+SUM(C17:C20)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</row>
    <row r="17" spans="1:7" ht="13.5" thickBot="1">
      <c r="A17" s="8" t="s">
        <v>21</v>
      </c>
      <c r="B17" s="7"/>
      <c r="C17" s="7"/>
      <c r="D17" s="7"/>
      <c r="E17" s="7"/>
      <c r="F17" s="7"/>
      <c r="G17" s="7"/>
    </row>
    <row r="18" spans="1:7" ht="13.5" hidden="1" thickBot="1">
      <c r="A18" s="8" t="s">
        <v>12</v>
      </c>
      <c r="B18" s="7"/>
      <c r="C18" s="7"/>
      <c r="D18" s="7"/>
      <c r="E18" s="7"/>
      <c r="F18" s="7"/>
      <c r="G18" s="7"/>
    </row>
    <row r="19" spans="1:7" ht="13.5" hidden="1" thickBot="1">
      <c r="A19" s="8" t="s">
        <v>12</v>
      </c>
      <c r="B19" s="7"/>
      <c r="C19" s="7"/>
      <c r="D19" s="7"/>
      <c r="E19" s="7"/>
      <c r="F19" s="7"/>
      <c r="G19" s="7"/>
    </row>
    <row r="20" spans="1:7" ht="13.5" thickBot="1">
      <c r="A20" s="8"/>
      <c r="B20" s="7"/>
      <c r="C20" s="7"/>
      <c r="D20" s="7"/>
      <c r="E20" s="7"/>
      <c r="F20" s="7"/>
      <c r="G20" s="7"/>
    </row>
    <row r="21" spans="1:7" ht="13.5" thickBot="1">
      <c r="A21" s="6" t="s">
        <v>13</v>
      </c>
      <c r="B21" s="25">
        <f>+B16+B10</f>
        <v>312000</v>
      </c>
      <c r="C21" s="25">
        <f t="shared" ref="C21:G21" si="2">+C16+C10</f>
        <v>312000</v>
      </c>
      <c r="D21" s="25">
        <f t="shared" si="2"/>
        <v>31301.03</v>
      </c>
      <c r="E21" s="25">
        <f t="shared" si="2"/>
        <v>52636</v>
      </c>
      <c r="F21" s="25">
        <f t="shared" si="2"/>
        <v>82105</v>
      </c>
      <c r="G21" s="25">
        <f t="shared" si="2"/>
        <v>106368</v>
      </c>
    </row>
    <row r="22" spans="1:7" ht="13.5" thickBot="1">
      <c r="A22" s="8"/>
      <c r="B22" s="7"/>
      <c r="C22" s="7"/>
      <c r="D22" s="7"/>
      <c r="E22" s="7"/>
      <c r="F22" s="7"/>
      <c r="G22" s="7"/>
    </row>
    <row r="23" spans="1:7" ht="13.5" thickBot="1">
      <c r="A23" s="8" t="s">
        <v>14</v>
      </c>
      <c r="B23" s="10"/>
      <c r="C23" s="10"/>
      <c r="D23" s="10"/>
      <c r="E23" s="10"/>
      <c r="F23" s="10"/>
      <c r="G23" s="10"/>
    </row>
    <row r="24" spans="1:7" ht="15.75">
      <c r="A24" s="11"/>
    </row>
    <row r="25" spans="1:7">
      <c r="A25" s="59" t="s">
        <v>31</v>
      </c>
      <c r="B25" s="60"/>
      <c r="C25" s="60"/>
      <c r="D25" s="60"/>
      <c r="E25" s="60"/>
      <c r="F25" s="60"/>
      <c r="G25" s="60"/>
    </row>
    <row r="26" spans="1:7">
      <c r="A26" s="60"/>
      <c r="B26" s="60"/>
      <c r="C26" s="60"/>
      <c r="D26" s="60"/>
      <c r="E26" s="60"/>
      <c r="F26" s="60"/>
      <c r="G26" s="60"/>
    </row>
  </sheetData>
  <mergeCells count="7">
    <mergeCell ref="A25:G26"/>
    <mergeCell ref="A3:G3"/>
    <mergeCell ref="A4:G4"/>
    <mergeCell ref="A5:G5"/>
    <mergeCell ref="A6:G6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пол+прог</vt:lpstr>
      <vt:lpstr>Прог_1</vt:lpstr>
      <vt:lpstr>Прог_2</vt:lpstr>
      <vt:lpstr>Прог_3</vt:lpstr>
      <vt:lpstr>Прог_4</vt:lpstr>
      <vt:lpstr>Прог_5</vt:lpstr>
      <vt:lpstr>Прог_6</vt:lpstr>
      <vt:lpstr>Прог_7</vt:lpstr>
      <vt:lpstr>Прог_8</vt:lpstr>
      <vt:lpstr>Прог_9</vt:lpstr>
      <vt:lpstr>Прог_10</vt:lpstr>
      <vt:lpstr>ОБЩО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dsugareva</cp:lastModifiedBy>
  <cp:lastPrinted>2017-08-17T11:16:09Z</cp:lastPrinted>
  <dcterms:created xsi:type="dcterms:W3CDTF">2016-04-01T09:51:31Z</dcterms:created>
  <dcterms:modified xsi:type="dcterms:W3CDTF">2018-02-21T10:05:36Z</dcterms:modified>
</cp:coreProperties>
</file>